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535" firstSheet="2" activeTab="3"/>
  </bookViews>
  <sheets>
    <sheet name="学业奖学金评选结果" sheetId="10" r:id="rId1"/>
    <sheet name="学业奖学金各点公示 " sheetId="11" r:id="rId2"/>
    <sheet name="单项奖学金评选结果" sheetId="12" r:id="rId3"/>
    <sheet name="优秀研究生评选结果" sheetId="13" r:id="rId4"/>
    <sheet name="硕士研究生国家奖学金评选拟推荐结果 " sheetId="14" r:id="rId5"/>
  </sheets>
  <calcPr calcId="144525"/>
</workbook>
</file>

<file path=xl/sharedStrings.xml><?xml version="1.0" encoding="utf-8"?>
<sst xmlns="http://schemas.openxmlformats.org/spreadsheetml/2006/main" count="808" uniqueCount="254">
  <si>
    <t>以下为各点内评一等或二等学业奖学金的同学，出示各方面总分</t>
  </si>
  <si>
    <t>动物学</t>
  </si>
  <si>
    <t>学号</t>
  </si>
  <si>
    <t>姓名</t>
  </si>
  <si>
    <t>科研项目/(_20_%)</t>
  </si>
  <si>
    <t>思想品德/(_10_%)</t>
  </si>
  <si>
    <t>文体活动/(_10_%)</t>
  </si>
  <si>
    <t>学生工作/(_10_%)</t>
  </si>
  <si>
    <t>学业成绩/(_50_%)</t>
  </si>
  <si>
    <t>总分</t>
  </si>
  <si>
    <t>排名</t>
  </si>
  <si>
    <t>奖学金等级</t>
  </si>
  <si>
    <t xml:space="preserve">      以下为未在参评学年内发表三作文章同学或者思品分数低于60分的同学，为三等奖（排序不分先后）</t>
  </si>
  <si>
    <t>2022111010010</t>
  </si>
  <si>
    <t>吴溢鑫</t>
  </si>
  <si>
    <t>原始分</t>
  </si>
  <si>
    <t>一等奖学金</t>
  </si>
  <si>
    <t>专业</t>
  </si>
  <si>
    <t>加权分</t>
  </si>
  <si>
    <t>李翔宇</t>
  </si>
  <si>
    <t>三等奖学金</t>
  </si>
  <si>
    <t>马婷婷</t>
  </si>
  <si>
    <t>植物学</t>
  </si>
  <si>
    <t>桑雅莉</t>
  </si>
  <si>
    <t>2022111010002</t>
  </si>
  <si>
    <t>黎小飞</t>
  </si>
  <si>
    <t>王淑贞</t>
  </si>
  <si>
    <t>江洁</t>
  </si>
  <si>
    <t>王慧玲</t>
  </si>
  <si>
    <t>发育生物学</t>
  </si>
  <si>
    <t>王佳</t>
  </si>
  <si>
    <t>陈杭杰</t>
  </si>
  <si>
    <t>2022111010051</t>
  </si>
  <si>
    <t>陈利霞</t>
  </si>
  <si>
    <t>段馨怡</t>
  </si>
  <si>
    <t>郭旸</t>
  </si>
  <si>
    <t>黄彩燕</t>
  </si>
  <si>
    <t>生物化学与分子生物学</t>
  </si>
  <si>
    <t>姜仲秀</t>
  </si>
  <si>
    <t>刘远通</t>
  </si>
  <si>
    <t>洪李鸿</t>
  </si>
  <si>
    <t>曲亚萍</t>
  </si>
  <si>
    <t>屈紫薇</t>
  </si>
  <si>
    <t>丁可欣</t>
  </si>
  <si>
    <t>万飘飘</t>
  </si>
  <si>
    <t>王妞妞</t>
  </si>
  <si>
    <t>晁可欣</t>
  </si>
  <si>
    <t>二等奖学金</t>
  </si>
  <si>
    <t>王欣雨</t>
  </si>
  <si>
    <t>王祝芳</t>
  </si>
  <si>
    <t>杨正朝</t>
  </si>
  <si>
    <t>许伊佳</t>
  </si>
  <si>
    <t>赵新</t>
  </si>
  <si>
    <t>陈佳</t>
  </si>
  <si>
    <t>遗传学</t>
  </si>
  <si>
    <t>黄宣雅</t>
  </si>
  <si>
    <t>李梦圆</t>
  </si>
  <si>
    <t>王贤忠</t>
  </si>
  <si>
    <t>潘静静</t>
  </si>
  <si>
    <t>王晶晶</t>
  </si>
  <si>
    <t>王艺昂</t>
  </si>
  <si>
    <t>生态学</t>
  </si>
  <si>
    <t>王梓桐</t>
  </si>
  <si>
    <t>吴志鑫</t>
  </si>
  <si>
    <t>杨家梦</t>
  </si>
  <si>
    <t>姚雯华</t>
  </si>
  <si>
    <t>曹丹芸</t>
  </si>
  <si>
    <t>孟芸娟</t>
  </si>
  <si>
    <t>董梦圆</t>
  </si>
  <si>
    <t>董怡莎</t>
  </si>
  <si>
    <t>钱心如</t>
  </si>
  <si>
    <t>李雅雯</t>
  </si>
  <si>
    <t>梁雪霜</t>
  </si>
  <si>
    <t>陈柯宇</t>
  </si>
  <si>
    <t>陆玲悦</t>
  </si>
  <si>
    <t>吕宣彤</t>
  </si>
  <si>
    <t>刘佳辉</t>
  </si>
  <si>
    <t>乔瑜</t>
  </si>
  <si>
    <t>沈怡</t>
  </si>
  <si>
    <t>胡超</t>
  </si>
  <si>
    <t>唐明月</t>
  </si>
  <si>
    <t>陶歆钰</t>
  </si>
  <si>
    <t>冯艺璇</t>
  </si>
  <si>
    <t>王陈畅</t>
  </si>
  <si>
    <t>王名扬</t>
  </si>
  <si>
    <t>刘智群</t>
  </si>
  <si>
    <t>文淑婷</t>
  </si>
  <si>
    <t>夏婧</t>
  </si>
  <si>
    <t>李昕杰</t>
  </si>
  <si>
    <t>叶意辰</t>
  </si>
  <si>
    <t>张晶</t>
  </si>
  <si>
    <t>郑越悦</t>
  </si>
  <si>
    <t>张雅倩</t>
  </si>
  <si>
    <t>金艳芸</t>
  </si>
  <si>
    <t>杨嘉辉</t>
  </si>
  <si>
    <t>唐银鞠</t>
  </si>
  <si>
    <t>张芸鹭</t>
  </si>
  <si>
    <t>张玉珍</t>
  </si>
  <si>
    <t>赵珂</t>
  </si>
  <si>
    <r>
      <rPr>
        <sz val="11"/>
        <color rgb="FF000000"/>
        <rFont val="宋体"/>
        <charset val="134"/>
      </rPr>
      <t>赵旭南</t>
    </r>
  </si>
  <si>
    <t>张泽雨</t>
  </si>
  <si>
    <t>张宇童</t>
  </si>
  <si>
    <t>常蓉蓉</t>
  </si>
  <si>
    <t>戴海翔</t>
  </si>
  <si>
    <t>费芳敏</t>
  </si>
  <si>
    <t>韩娜娜</t>
  </si>
  <si>
    <t>黄伟权</t>
  </si>
  <si>
    <t>李萌</t>
  </si>
  <si>
    <t>李银川</t>
  </si>
  <si>
    <t>林梦琦</t>
  </si>
  <si>
    <t>陆晶</t>
  </si>
  <si>
    <t>陆瑶瑶</t>
  </si>
  <si>
    <t>缪一格</t>
  </si>
  <si>
    <t>吴晓丽</t>
  </si>
  <si>
    <t>吴雪萍</t>
  </si>
  <si>
    <t>项月霆</t>
  </si>
  <si>
    <t>姚威</t>
  </si>
  <si>
    <t>周佳琪</t>
  </si>
  <si>
    <t>张池莹</t>
  </si>
  <si>
    <t>王露璐</t>
  </si>
  <si>
    <t>肖雨欣</t>
  </si>
  <si>
    <t>严雯</t>
  </si>
  <si>
    <t>李晓雯</t>
  </si>
  <si>
    <t>动物学、植物学、遗传学、生物化学与分子生物学共同竞争3个一等奖学金（遗传学申报人数不够，不参与竞争）</t>
  </si>
  <si>
    <t>评一等或二等学业奖学金同学各项加权分公示</t>
  </si>
  <si>
    <t>动物学（1人）</t>
  </si>
  <si>
    <t>植物学（1人）</t>
  </si>
  <si>
    <t>生化（1人）</t>
  </si>
  <si>
    <t>（除了各个专业一等的固有名额外，未评上一等的后1位候选人竞争）</t>
  </si>
  <si>
    <t>最高原始分</t>
  </si>
  <si>
    <t>2022-2023学年 2022级生命与环境科学学院单项奖学金汇总表（共96人）</t>
  </si>
  <si>
    <t>参考《杭州师范大学关于印发研究生奖学金评审办法的通知》杭师大研〔2017〕18〔2017〕19 号，单项奖总人数为96*20%=19人</t>
  </si>
  <si>
    <t>参考《生命与环境科学学院硕士研究生奖学金评定细则》，研二学生，按照科研成果奖数量占40%，社会工作奖占50%划分，其他奖项占10%；</t>
  </si>
  <si>
    <t>本次科研成果奖名额为8人，社会工作奖名额为9人，其他奖项名额为2人。</t>
  </si>
  <si>
    <t>各单项奖根据相应单项分数进行排名，遇分数相同情况，则并列者学业成绩加权平均分加权比对。</t>
  </si>
  <si>
    <t>2022级单项奖获得者一轮公示</t>
  </si>
  <si>
    <t>总人数</t>
  </si>
  <si>
    <t>单项奖人数</t>
  </si>
  <si>
    <t>科研成果奖获得者</t>
  </si>
  <si>
    <t>社会工作奖获得者</t>
  </si>
  <si>
    <t>实践服务奖获得者</t>
  </si>
  <si>
    <t>实践服务奖</t>
  </si>
  <si>
    <t>项目内容</t>
  </si>
  <si>
    <t>加分</t>
  </si>
  <si>
    <t>复试志愿者8.5 h</t>
  </si>
  <si>
    <t>“趣河边守望母亲河”志愿者9.98 h</t>
  </si>
  <si>
    <t>挑战杯志愿者10.72 h</t>
  </si>
  <si>
    <t>红十字会志愿者4 h</t>
  </si>
  <si>
    <t>2023.3.30研究生复试志愿者（7.5h）</t>
  </si>
  <si>
    <t>2023.4.14-4.15研究生复试志愿者（17h）</t>
  </si>
  <si>
    <t>校青协浙江省第十八届“挑战杯”11.62h</t>
  </si>
  <si>
    <t>2023.3.30硕士研招复试工作志愿者7.5h</t>
  </si>
  <si>
    <t>2023.6.15毕业典礼志愿者2.5h</t>
  </si>
  <si>
    <t>毕业典礼志愿者2.5h</t>
  </si>
  <si>
    <t>2023年3月30日硕士研招复试工作志愿者7.5h</t>
  </si>
  <si>
    <t>第十八届“挑战杯”大学生课外学术科技作品竞赛决赛志愿服务活动11.61h</t>
  </si>
  <si>
    <t>总分相同时，排名不分先后。</t>
  </si>
  <si>
    <t>社会工作奖</t>
  </si>
  <si>
    <t>担任支部委员</t>
  </si>
  <si>
    <t>研会干事</t>
  </si>
  <si>
    <t>2022111010077</t>
  </si>
  <si>
    <t>生科院研究生第一党支部委员</t>
  </si>
  <si>
    <t>生科院研会干事</t>
  </si>
  <si>
    <t>院研究生会主席</t>
  </si>
  <si>
    <t>年级长</t>
  </si>
  <si>
    <t>担任2022级遗传点点长</t>
  </si>
  <si>
    <t>担任点长</t>
  </si>
  <si>
    <t>18届研会学术部部长</t>
  </si>
  <si>
    <t>院研究生会部长</t>
  </si>
  <si>
    <t>党支部委员</t>
  </si>
  <si>
    <t>22级生态学点长</t>
  </si>
  <si>
    <t>动物生态学</t>
  </si>
  <si>
    <t>总分相同时，排名不分先后。部分申请学生不符合评定要求。总分为15分时，由于名额限制按学业成绩进行排名。</t>
  </si>
  <si>
    <t>文艺体育奖</t>
  </si>
  <si>
    <t>未有人符合申请条件</t>
  </si>
  <si>
    <t>科研成果奖</t>
  </si>
  <si>
    <t>1</t>
  </si>
  <si>
    <t>学术论文-JCR一区(导师一作，本人二作）-The Treatment of Aquaculture Wastewater with Biological Aerated Filters: From the Treatment Process to the Microbial Mechanism</t>
  </si>
  <si>
    <t>学术论文-JCR一区（本人三作）-Selected dechlorination of triclosan by high-performance g-C3N4/Bi2MoO6 composites: Mechanisms and pathways</t>
  </si>
  <si>
    <t>2</t>
  </si>
  <si>
    <t>科研论文-SCI一区：（本人一作）Bisphenol analogues induce thyroid dysfunction via the disruption of the 
thyroid hormone synthesis pathway——Science of the Total Environment</t>
  </si>
  <si>
    <t>3</t>
  </si>
  <si>
    <t>SCI一区论文一作</t>
  </si>
  <si>
    <t>4</t>
  </si>
  <si>
    <t>5</t>
  </si>
  <si>
    <t>6</t>
  </si>
  <si>
    <t>修复生态学</t>
  </si>
  <si>
    <t>Perfluorooctanoic acid and perfluorooctanesulfonic acid induce immunotoxicity throughthe NF-KB pathway in black-spotted frog (Rana nigromaculata)三作</t>
  </si>
  <si>
    <t>Transcriptomic Analysis Reveals the Hepatotoxicity ofPerfluorooctanoic Acid in Black-Spotted Frogs (Rananigromaculata)三作</t>
  </si>
  <si>
    <t>Genome-wide identification glutathione-S-transferase gene superfamily inDaphnia pulex and its transcriptional response to nanoplastics三作</t>
  </si>
  <si>
    <t>7</t>
  </si>
  <si>
    <t>学术论文-JCR二区-本人二作-Transcriptomic Analysis Reveals the Hepatotoxicity of Perfluorooctanoic Acid in Black-Spotted Frogs (Rana nigromaculata)</t>
  </si>
  <si>
    <t>学术论文-JCR一区-导师一作-除导师外三作-Genome-wide identification glutathione-S-transferase gene superfamily in Daphnia pulex and its transcriptional response to nanoplastics</t>
  </si>
  <si>
    <t>8</t>
  </si>
  <si>
    <t>Glia期刊二作（一区二作）</t>
  </si>
  <si>
    <t>9</t>
  </si>
  <si>
    <t>Treatment of antibiotic-containing wastewater with self-suspended algae-bacteria symbiotic particles: Removal performance and reciprocal mechanism（一区二作）</t>
  </si>
  <si>
    <t>10</t>
  </si>
  <si>
    <t>学术论文（一区二作文章）</t>
  </si>
  <si>
    <t>11</t>
  </si>
  <si>
    <t>学术论文-JCR一区-小导一作-本人二作-Tetrabromobisphenol a and its alternative tetrachlorobisphenol a induce 
oxidative stress, 
lipometabolism disturbance, and autophagy in the liver of 
male Pelophylax nigromaculatus</t>
  </si>
  <si>
    <t>12</t>
  </si>
  <si>
    <t>学术论文-JCR一区(本人二作）-selected dechlorination of triclosan by high-performance g-c3n4/bi2moo6 composites:Mechanisms and pathways</t>
  </si>
  <si>
    <t>13</t>
  </si>
  <si>
    <t>SCI一区二作</t>
  </si>
  <si>
    <t>14</t>
  </si>
  <si>
    <t>一区三作</t>
  </si>
  <si>
    <t>二区三作</t>
  </si>
  <si>
    <t>15</t>
  </si>
  <si>
    <t>JCR一区期刊Water Research文章三作</t>
  </si>
  <si>
    <t>总分相同时，排名不分先后。部分申请学生不符合评定要求。总分为25分时，由于名额限制按学业成绩进行排名。</t>
  </si>
  <si>
    <t>优秀研究生</t>
  </si>
  <si>
    <t>优秀研究生是学校授予综合表现优异的研究生的荣誉 称号，评选比例不超过参评研究生人数的 10%。优秀研究生 应具备下列条件:</t>
  </si>
  <si>
    <t>(1)思想品德优秀，积极参加社会实践、公益活动等;</t>
  </si>
  <si>
    <t>(2)学习成绩出色，参评当年获得研究生学业奖学金 二等奖及以上;</t>
  </si>
  <si>
    <t>(3)科研能力较强，发表一定的科研成果(论文三作 以内)，或参加省级以上学科竞赛获奖;</t>
  </si>
  <si>
    <t>(4)积极参加体育锻炼、文体活动及其他有益的社会 活动，乐于承担社会工作且有突出表现。</t>
  </si>
  <si>
    <t>优秀研究生评定从学业成绩、科研成果、精神文明、文 体活动和学生工作(含社会活动)五方面考核，采用综合计分 的方法进行评定，所有加分项，只计本评奖学年。具体比例 如下:</t>
  </si>
  <si>
    <t>研二:学业成绩 40%、科研成果 25%、思想品德 10%、文体活动 15%、学生工作(含社会活动)10%。</t>
  </si>
  <si>
    <r>
      <rPr>
        <sz val="11"/>
        <color rgb="FF000000"/>
        <rFont val="宋体"/>
        <charset val="134"/>
      </rPr>
      <t xml:space="preserve"> </t>
    </r>
    <r>
      <rPr>
        <sz val="11"/>
        <color rgb="FF000000"/>
        <rFont val="宋体"/>
        <charset val="134"/>
      </rPr>
      <t>具体评分细则参照学院奖学金评定细则。</t>
    </r>
    <r>
      <rPr>
        <sz val="11"/>
        <color rgb="FF000000"/>
        <rFont val="宋体"/>
        <charset val="134"/>
      </rPr>
      <t xml:space="preserve"> </t>
    </r>
  </si>
  <si>
    <t>优秀研究生获得者</t>
  </si>
  <si>
    <t>学业成绩/(_40_%)</t>
  </si>
  <si>
    <t>科研成果/(_25_%)</t>
  </si>
  <si>
    <t>思想品德/（10%）</t>
  </si>
  <si>
    <t>文体活动（15%）</t>
  </si>
  <si>
    <t>学生工作（10%）</t>
  </si>
  <si>
    <t>硕士研究生国家奖学金拟推荐名单</t>
  </si>
  <si>
    <t>申请奖项</t>
  </si>
  <si>
    <t>学业成绩15%</t>
  </si>
  <si>
    <t>科研成果50%</t>
  </si>
  <si>
    <t>思想品德15%</t>
  </si>
  <si>
    <t>文体活动10%</t>
  </si>
  <si>
    <t>学生工作10%</t>
  </si>
  <si>
    <t>2021111010064</t>
  </si>
  <si>
    <t>余柄志</t>
  </si>
  <si>
    <t>国家奖学金</t>
  </si>
  <si>
    <t>2021111010027</t>
  </si>
  <si>
    <t>侯凯琳</t>
  </si>
  <si>
    <t>2021111010050</t>
  </si>
  <si>
    <t>俞沁如</t>
  </si>
  <si>
    <t>2021111010065</t>
  </si>
  <si>
    <t>黄韵歆</t>
  </si>
  <si>
    <t>硕士研究生国家奖学金评分细则</t>
  </si>
  <si>
    <t>2021111010081</t>
  </si>
  <si>
    <t>唐双磊</t>
  </si>
  <si>
    <t>2021111010062</t>
  </si>
  <si>
    <t>王世旭</t>
  </si>
  <si>
    <t>20211111010072</t>
  </si>
  <si>
    <t>吴倩</t>
  </si>
  <si>
    <t>郑黎君</t>
  </si>
  <si>
    <t>邱恬</t>
  </si>
  <si>
    <t>遗传</t>
  </si>
  <si>
    <t>朱秋晴</t>
  </si>
  <si>
    <t>最高分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</si>
</sst>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  <numFmt numFmtId="179" formatCode="0_);[Red]\(0\)"/>
  </numFmts>
  <fonts count="51">
    <font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rgb="FF000000"/>
      <name val="宋体"/>
      <charset val="134"/>
    </font>
    <font>
      <sz val="11"/>
      <name val="等线"/>
      <charset val="134"/>
      <scheme val="minor"/>
    </font>
    <font>
      <sz val="11"/>
      <color theme="1"/>
      <name val="等线"/>
      <charset val="134"/>
    </font>
    <font>
      <sz val="11"/>
      <color rgb="FF000000"/>
      <name val="宋体"/>
      <charset val="134"/>
    </font>
    <font>
      <b/>
      <sz val="16"/>
      <color theme="1"/>
      <name val="等线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color rgb="FFFF0000"/>
      <name val="宋体"/>
      <charset val="134"/>
    </font>
    <font>
      <sz val="12"/>
      <color theme="1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b/>
      <sz val="14"/>
      <color theme="1"/>
      <name val="等线"/>
      <charset val="134"/>
      <scheme val="minor"/>
    </font>
    <font>
      <sz val="14"/>
      <name val="等线"/>
      <charset val="134"/>
      <scheme val="minor"/>
    </font>
    <font>
      <b/>
      <sz val="12"/>
      <name val="等线"/>
      <charset val="134"/>
      <scheme val="minor"/>
    </font>
    <font>
      <sz val="12"/>
      <color rgb="FF000000"/>
      <name val="等线"/>
      <charset val="134"/>
      <scheme val="minor"/>
    </font>
    <font>
      <b/>
      <sz val="14"/>
      <color rgb="FF000000"/>
      <name val="等线"/>
      <charset val="134"/>
      <scheme val="minor"/>
    </font>
    <font>
      <sz val="10"/>
      <color rgb="FF000000"/>
      <name val="等线"/>
      <charset val="134"/>
    </font>
    <font>
      <sz val="10"/>
      <color rgb="FF000000"/>
      <name val="等线"/>
      <charset val="134"/>
      <scheme val="minor"/>
    </font>
    <font>
      <sz val="10"/>
      <name val="等线"/>
      <charset val="134"/>
      <scheme val="minor"/>
    </font>
    <font>
      <sz val="11"/>
      <color rgb="FF000000"/>
      <name val="等线"/>
      <charset val="134"/>
    </font>
    <font>
      <sz val="11"/>
      <name val="等线"/>
      <charset val="134"/>
    </font>
    <font>
      <sz val="10"/>
      <name val="等线"/>
      <charset val="134"/>
    </font>
    <font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b/>
      <sz val="16"/>
      <name val="等线"/>
      <charset val="134"/>
      <scheme val="minor"/>
    </font>
    <font>
      <sz val="18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11" borderId="40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41" applyNumberFormat="0" applyFill="0" applyAlignment="0" applyProtection="0">
      <alignment vertical="center"/>
    </xf>
    <xf numFmtId="0" fontId="38" fillId="0" borderId="41" applyNumberFormat="0" applyFill="0" applyAlignment="0" applyProtection="0">
      <alignment vertical="center"/>
    </xf>
    <xf numFmtId="0" fontId="39" fillId="0" borderId="42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43" applyNumberFormat="0" applyAlignment="0" applyProtection="0">
      <alignment vertical="center"/>
    </xf>
    <xf numFmtId="0" fontId="41" fillId="13" borderId="44" applyNumberFormat="0" applyAlignment="0" applyProtection="0">
      <alignment vertical="center"/>
    </xf>
    <xf numFmtId="0" fontId="42" fillId="13" borderId="43" applyNumberFormat="0" applyAlignment="0" applyProtection="0">
      <alignment vertical="center"/>
    </xf>
    <xf numFmtId="0" fontId="43" fillId="14" borderId="45" applyNumberFormat="0" applyAlignment="0" applyProtection="0">
      <alignment vertical="center"/>
    </xf>
    <xf numFmtId="0" fontId="44" fillId="0" borderId="46" applyNumberFormat="0" applyFill="0" applyAlignment="0" applyProtection="0">
      <alignment vertical="center"/>
    </xf>
    <xf numFmtId="0" fontId="45" fillId="0" borderId="47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/>
    <xf numFmtId="0" fontId="28" fillId="0" borderId="0">
      <alignment vertical="center"/>
    </xf>
  </cellStyleXfs>
  <cellXfs count="307">
    <xf numFmtId="0" fontId="0" fillId="0" borderId="0" xfId="0"/>
    <xf numFmtId="0" fontId="1" fillId="0" borderId="0" xfId="53" applyAlignment="1">
      <alignment horizontal="center" vertical="center"/>
    </xf>
    <xf numFmtId="0" fontId="2" fillId="2" borderId="1" xfId="53" applyFont="1" applyFill="1" applyBorder="1" applyAlignment="1">
      <alignment horizontal="center" vertical="center"/>
    </xf>
    <xf numFmtId="0" fontId="1" fillId="0" borderId="1" xfId="53" applyBorder="1" applyAlignment="1">
      <alignment horizontal="center" vertical="center"/>
    </xf>
    <xf numFmtId="49" fontId="1" fillId="0" borderId="1" xfId="53" applyNumberFormat="1" applyBorder="1" applyAlignment="1">
      <alignment horizontal="center" vertical="center"/>
    </xf>
    <xf numFmtId="176" fontId="1" fillId="0" borderId="1" xfId="53" applyNumberForma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3" fillId="0" borderId="6" xfId="0" applyNumberFormat="1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49" fontId="3" fillId="0" borderId="6" xfId="0" applyNumberFormat="1" applyFont="1" applyBorder="1" applyAlignment="1">
      <alignment horizontal="left" vertical="center"/>
    </xf>
    <xf numFmtId="177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4" fillId="0" borderId="7" xfId="0" applyNumberFormat="1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7" fontId="4" fillId="0" borderId="9" xfId="0" applyNumberFormat="1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176" fontId="0" fillId="0" borderId="1" xfId="0" applyNumberFormat="1" applyBorder="1"/>
    <xf numFmtId="0" fontId="0" fillId="0" borderId="1" xfId="0" applyBorder="1"/>
    <xf numFmtId="176" fontId="5" fillId="3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6" fillId="0" borderId="0" xfId="49" applyFont="1" applyAlignment="1"/>
    <xf numFmtId="0" fontId="1" fillId="0" borderId="0" xfId="49">
      <alignment vertical="center"/>
    </xf>
    <xf numFmtId="0" fontId="1" fillId="0" borderId="0" xfId="49" applyAlignment="1">
      <alignment horizontal="center" vertical="center"/>
    </xf>
    <xf numFmtId="0" fontId="7" fillId="0" borderId="0" xfId="49" applyFont="1">
      <alignment vertical="center"/>
    </xf>
    <xf numFmtId="0" fontId="8" fillId="2" borderId="0" xfId="49" applyFont="1" applyFill="1" applyAlignment="1">
      <alignment horizontal="center" vertical="center"/>
    </xf>
    <xf numFmtId="0" fontId="9" fillId="0" borderId="6" xfId="49" applyFont="1" applyBorder="1" applyAlignment="1">
      <alignment horizontal="center"/>
    </xf>
    <xf numFmtId="49" fontId="7" fillId="0" borderId="6" xfId="52" applyNumberFormat="1" applyFont="1" applyBorder="1" applyAlignment="1">
      <alignment horizontal="center"/>
    </xf>
    <xf numFmtId="0" fontId="7" fillId="0" borderId="6" xfId="52" applyFont="1" applyBorder="1" applyAlignment="1">
      <alignment horizontal="center"/>
    </xf>
    <xf numFmtId="0" fontId="9" fillId="0" borderId="6" xfId="51" applyFont="1" applyBorder="1" applyAlignment="1">
      <alignment horizontal="center" vertical="center"/>
    </xf>
    <xf numFmtId="0" fontId="9" fillId="0" borderId="1" xfId="49" applyFont="1" applyBorder="1" applyAlignment="1">
      <alignment horizontal="center" vertical="center"/>
    </xf>
    <xf numFmtId="177" fontId="10" fillId="0" borderId="3" xfId="52" applyNumberFormat="1" applyFont="1" applyBorder="1" applyAlignment="1">
      <alignment horizontal="center" vertical="center"/>
    </xf>
    <xf numFmtId="0" fontId="10" fillId="0" borderId="3" xfId="52" applyFont="1" applyBorder="1" applyAlignment="1">
      <alignment horizontal="center" vertical="center"/>
    </xf>
    <xf numFmtId="177" fontId="10" fillId="0" borderId="6" xfId="52" applyNumberFormat="1" applyFont="1" applyBorder="1" applyAlignment="1">
      <alignment horizontal="center" vertical="center"/>
    </xf>
    <xf numFmtId="0" fontId="10" fillId="0" borderId="6" xfId="52" applyFont="1" applyBorder="1" applyAlignment="1">
      <alignment horizontal="center" vertical="center"/>
    </xf>
    <xf numFmtId="0" fontId="11" fillId="0" borderId="3" xfId="51" applyFont="1" applyBorder="1" applyAlignment="1">
      <alignment horizontal="center" vertical="center"/>
    </xf>
    <xf numFmtId="0" fontId="11" fillId="0" borderId="6" xfId="51" applyFont="1" applyBorder="1" applyAlignment="1">
      <alignment horizontal="center" vertical="center"/>
    </xf>
    <xf numFmtId="0" fontId="10" fillId="4" borderId="3" xfId="52" applyFont="1" applyFill="1" applyBorder="1" applyAlignment="1">
      <alignment horizontal="center" vertical="center"/>
    </xf>
    <xf numFmtId="0" fontId="10" fillId="4" borderId="6" xfId="52" applyFont="1" applyFill="1" applyBorder="1" applyAlignment="1">
      <alignment horizontal="center" vertical="center"/>
    </xf>
    <xf numFmtId="0" fontId="1" fillId="0" borderId="1" xfId="49" applyBorder="1" applyAlignment="1">
      <alignment horizontal="center" vertical="center"/>
    </xf>
    <xf numFmtId="0" fontId="7" fillId="0" borderId="0" xfId="49" applyFont="1" applyAlignment="1">
      <alignment horizontal="center" vertical="center"/>
    </xf>
    <xf numFmtId="0" fontId="12" fillId="0" borderId="0" xfId="49" applyFont="1" applyAlignment="1">
      <alignment horizontal="center" vertical="center"/>
    </xf>
    <xf numFmtId="177" fontId="4" fillId="0" borderId="2" xfId="52" applyNumberFormat="1" applyFont="1" applyBorder="1" applyAlignment="1">
      <alignment horizontal="center" vertical="center"/>
    </xf>
    <xf numFmtId="0" fontId="4" fillId="0" borderId="2" xfId="52" applyFont="1" applyBorder="1" applyAlignment="1">
      <alignment horizontal="center" vertical="center"/>
    </xf>
    <xf numFmtId="0" fontId="13" fillId="0" borderId="2" xfId="52" applyFont="1" applyBorder="1" applyAlignment="1">
      <alignment horizontal="center" vertical="center"/>
    </xf>
    <xf numFmtId="0" fontId="9" fillId="0" borderId="0" xfId="51" applyFont="1" applyAlignment="1">
      <alignment horizontal="center" vertical="center"/>
    </xf>
    <xf numFmtId="49" fontId="7" fillId="0" borderId="1" xfId="52" applyNumberFormat="1" applyFont="1" applyBorder="1" applyAlignment="1">
      <alignment horizontal="center"/>
    </xf>
    <xf numFmtId="0" fontId="7" fillId="0" borderId="1" xfId="52" applyFont="1" applyBorder="1" applyAlignment="1">
      <alignment horizontal="center"/>
    </xf>
    <xf numFmtId="0" fontId="9" fillId="0" borderId="1" xfId="51" applyFont="1" applyBorder="1" applyAlignment="1">
      <alignment horizontal="center" vertical="center"/>
    </xf>
    <xf numFmtId="178" fontId="7" fillId="0" borderId="1" xfId="52" applyNumberFormat="1" applyFont="1" applyBorder="1" applyAlignment="1">
      <alignment horizontal="center"/>
    </xf>
    <xf numFmtId="178" fontId="7" fillId="0" borderId="1" xfId="52" applyNumberFormat="1" applyFont="1" applyBorder="1" applyAlignment="1">
      <alignment horizontal="center" vertical="center"/>
    </xf>
    <xf numFmtId="178" fontId="11" fillId="0" borderId="1" xfId="52" applyNumberFormat="1" applyFont="1" applyBorder="1" applyAlignment="1">
      <alignment horizontal="center" vertical="center"/>
    </xf>
    <xf numFmtId="178" fontId="10" fillId="0" borderId="1" xfId="52" applyNumberFormat="1" applyFont="1" applyBorder="1" applyAlignment="1">
      <alignment horizontal="center" vertical="center"/>
    </xf>
    <xf numFmtId="0" fontId="11" fillId="0" borderId="1" xfId="52" applyFont="1" applyBorder="1" applyAlignment="1">
      <alignment horizontal="center" vertical="center"/>
    </xf>
    <xf numFmtId="178" fontId="11" fillId="5" borderId="1" xfId="52" applyNumberFormat="1" applyFont="1" applyFill="1" applyBorder="1" applyAlignment="1">
      <alignment horizontal="center" vertical="center"/>
    </xf>
    <xf numFmtId="178" fontId="10" fillId="6" borderId="1" xfId="52" applyNumberFormat="1" applyFont="1" applyFill="1" applyBorder="1" applyAlignment="1">
      <alignment horizontal="center" vertical="center"/>
    </xf>
    <xf numFmtId="0" fontId="9" fillId="0" borderId="1" xfId="51" applyFont="1" applyBorder="1">
      <alignment vertical="center"/>
    </xf>
    <xf numFmtId="2" fontId="12" fillId="0" borderId="1" xfId="52" applyNumberFormat="1" applyFont="1" applyBorder="1" applyAlignment="1">
      <alignment horizontal="center" vertical="center"/>
    </xf>
    <xf numFmtId="0" fontId="9" fillId="0" borderId="0" xfId="51" applyFont="1">
      <alignment vertical="center"/>
    </xf>
    <xf numFmtId="178" fontId="9" fillId="0" borderId="1" xfId="51" applyNumberFormat="1" applyFont="1" applyBorder="1" applyAlignment="1">
      <alignment horizontal="center" vertical="center"/>
    </xf>
    <xf numFmtId="178" fontId="11" fillId="0" borderId="1" xfId="52" applyNumberFormat="1" applyFont="1" applyBorder="1" applyAlignment="1">
      <alignment horizontal="center"/>
    </xf>
    <xf numFmtId="178" fontId="11" fillId="5" borderId="3" xfId="52" applyNumberFormat="1" applyFont="1" applyFill="1" applyBorder="1" applyAlignment="1">
      <alignment horizontal="center"/>
    </xf>
    <xf numFmtId="49" fontId="11" fillId="6" borderId="3" xfId="52" applyNumberFormat="1" applyFont="1" applyFill="1" applyBorder="1" applyAlignment="1">
      <alignment horizontal="center"/>
    </xf>
    <xf numFmtId="178" fontId="11" fillId="5" borderId="6" xfId="52" applyNumberFormat="1" applyFont="1" applyFill="1" applyBorder="1" applyAlignment="1">
      <alignment horizontal="center"/>
    </xf>
    <xf numFmtId="49" fontId="11" fillId="6" borderId="6" xfId="52" applyNumberFormat="1" applyFont="1" applyFill="1" applyBorder="1" applyAlignment="1">
      <alignment horizontal="center"/>
    </xf>
    <xf numFmtId="0" fontId="6" fillId="0" borderId="0" xfId="49" applyFont="1" applyAlignment="1">
      <alignment horizontal="center"/>
    </xf>
    <xf numFmtId="0" fontId="14" fillId="6" borderId="0" xfId="49" applyFont="1" applyFill="1">
      <alignment vertical="center"/>
    </xf>
    <xf numFmtId="0" fontId="14" fillId="0" borderId="11" xfId="49" applyFont="1" applyBorder="1">
      <alignment vertical="center"/>
    </xf>
    <xf numFmtId="0" fontId="14" fillId="0" borderId="0" xfId="49" applyFont="1" applyAlignment="1">
      <alignment horizontal="center" vertical="center"/>
    </xf>
    <xf numFmtId="0" fontId="14" fillId="0" borderId="0" xfId="49" applyFont="1">
      <alignment vertical="center"/>
    </xf>
    <xf numFmtId="0" fontId="15" fillId="0" borderId="0" xfId="49" applyFont="1" applyAlignment="1">
      <alignment horizontal="center" vertical="center"/>
    </xf>
    <xf numFmtId="0" fontId="16" fillId="0" borderId="0" xfId="49" applyFont="1">
      <alignment vertical="center"/>
    </xf>
    <xf numFmtId="0" fontId="17" fillId="0" borderId="12" xfId="49" applyFont="1" applyBorder="1" applyAlignment="1">
      <alignment horizontal="center" vertical="center"/>
    </xf>
    <xf numFmtId="0" fontId="17" fillId="0" borderId="13" xfId="49" applyFont="1" applyBorder="1" applyAlignment="1">
      <alignment horizontal="center" vertical="center"/>
    </xf>
    <xf numFmtId="0" fontId="17" fillId="0" borderId="14" xfId="49" applyFont="1" applyBorder="1" applyAlignment="1">
      <alignment horizontal="center" vertical="center"/>
    </xf>
    <xf numFmtId="0" fontId="18" fillId="7" borderId="15" xfId="49" applyFont="1" applyFill="1" applyBorder="1" applyAlignment="1">
      <alignment horizontal="center" vertical="center"/>
    </xf>
    <xf numFmtId="0" fontId="18" fillId="7" borderId="1" xfId="49" applyFont="1" applyFill="1" applyBorder="1" applyAlignment="1">
      <alignment horizontal="center" vertical="center"/>
    </xf>
    <xf numFmtId="0" fontId="18" fillId="7" borderId="16" xfId="49" applyFont="1" applyFill="1" applyBorder="1" applyAlignment="1">
      <alignment horizontal="center" vertical="center"/>
    </xf>
    <xf numFmtId="0" fontId="14" fillId="0" borderId="15" xfId="49" applyFont="1" applyBorder="1" applyAlignment="1">
      <alignment horizontal="center" vertical="center"/>
    </xf>
    <xf numFmtId="0" fontId="14" fillId="0" borderId="1" xfId="49" applyFont="1" applyBorder="1" applyAlignment="1">
      <alignment horizontal="center" vertical="center"/>
    </xf>
    <xf numFmtId="0" fontId="14" fillId="0" borderId="1" xfId="49" applyFont="1" applyBorder="1" applyAlignment="1">
      <alignment horizontal="center"/>
    </xf>
    <xf numFmtId="0" fontId="14" fillId="0" borderId="16" xfId="49" applyFont="1" applyBorder="1" applyAlignment="1">
      <alignment horizontal="center"/>
    </xf>
    <xf numFmtId="0" fontId="14" fillId="0" borderId="1" xfId="49" applyFont="1" applyFill="1" applyBorder="1" applyAlignment="1">
      <alignment horizontal="center" vertical="center"/>
    </xf>
    <xf numFmtId="0" fontId="14" fillId="0" borderId="17" xfId="49" applyFont="1" applyBorder="1" applyAlignment="1">
      <alignment horizontal="center" vertical="center"/>
    </xf>
    <xf numFmtId="0" fontId="14" fillId="0" borderId="18" xfId="49" applyFont="1" applyBorder="1" applyAlignment="1">
      <alignment horizontal="center" vertical="center"/>
    </xf>
    <xf numFmtId="0" fontId="17" fillId="2" borderId="19" xfId="49" applyFont="1" applyFill="1" applyBorder="1" applyAlignment="1">
      <alignment horizontal="center" vertical="center"/>
    </xf>
    <xf numFmtId="0" fontId="17" fillId="2" borderId="20" xfId="49" applyFont="1" applyFill="1" applyBorder="1" applyAlignment="1">
      <alignment horizontal="center" vertical="center"/>
    </xf>
    <xf numFmtId="0" fontId="17" fillId="2" borderId="21" xfId="49" applyFont="1" applyFill="1" applyBorder="1" applyAlignment="1">
      <alignment horizontal="center" vertical="center"/>
    </xf>
    <xf numFmtId="0" fontId="17" fillId="2" borderId="22" xfId="49" applyFont="1" applyFill="1" applyBorder="1" applyAlignment="1">
      <alignment horizontal="center" vertical="center"/>
    </xf>
    <xf numFmtId="0" fontId="17" fillId="2" borderId="2" xfId="49" applyFont="1" applyFill="1" applyBorder="1" applyAlignment="1">
      <alignment horizontal="center" vertical="center"/>
    </xf>
    <xf numFmtId="0" fontId="17" fillId="2" borderId="23" xfId="49" applyFont="1" applyFill="1" applyBorder="1" applyAlignment="1">
      <alignment horizontal="center" vertical="center"/>
    </xf>
    <xf numFmtId="0" fontId="16" fillId="0" borderId="5" xfId="49" applyFont="1" applyBorder="1" applyAlignment="1">
      <alignment horizontal="center"/>
    </xf>
    <xf numFmtId="0" fontId="16" fillId="0" borderId="5" xfId="49" applyFont="1" applyBorder="1" applyAlignment="1">
      <alignment horizontal="center" vertical="center"/>
    </xf>
    <xf numFmtId="0" fontId="16" fillId="0" borderId="1" xfId="49" applyFont="1" applyBorder="1" applyAlignment="1">
      <alignment horizontal="center"/>
    </xf>
    <xf numFmtId="0" fontId="14" fillId="8" borderId="3" xfId="49" applyFont="1" applyFill="1" applyBorder="1" applyAlignment="1">
      <alignment horizontal="center" vertical="center"/>
    </xf>
    <xf numFmtId="177" fontId="10" fillId="8" borderId="24" xfId="49" applyNumberFormat="1" applyFont="1" applyFill="1" applyBorder="1" applyAlignment="1">
      <alignment horizontal="center" vertical="center"/>
    </xf>
    <xf numFmtId="0" fontId="10" fillId="8" borderId="25" xfId="49" applyFont="1" applyFill="1" applyBorder="1" applyAlignment="1">
      <alignment horizontal="center" vertical="center" wrapText="1"/>
    </xf>
    <xf numFmtId="0" fontId="10" fillId="8" borderId="25" xfId="49" applyFont="1" applyFill="1" applyBorder="1" applyAlignment="1">
      <alignment horizontal="center" vertical="center"/>
    </xf>
    <xf numFmtId="0" fontId="10" fillId="8" borderId="26" xfId="49" applyFont="1" applyFill="1" applyBorder="1" applyAlignment="1">
      <alignment horizontal="center" vertical="center"/>
    </xf>
    <xf numFmtId="0" fontId="12" fillId="8" borderId="3" xfId="49" applyFont="1" applyFill="1" applyBorder="1" applyAlignment="1">
      <alignment horizontal="center" vertical="center"/>
    </xf>
    <xf numFmtId="0" fontId="14" fillId="8" borderId="27" xfId="49" applyFont="1" applyFill="1" applyBorder="1" applyAlignment="1">
      <alignment horizontal="center" vertical="center"/>
    </xf>
    <xf numFmtId="177" fontId="10" fillId="8" borderId="28" xfId="49" applyNumberFormat="1" applyFont="1" applyFill="1" applyBorder="1" applyAlignment="1">
      <alignment horizontal="center" vertical="center"/>
    </xf>
    <xf numFmtId="0" fontId="10" fillId="8" borderId="29" xfId="49" applyFont="1" applyFill="1" applyBorder="1" applyAlignment="1">
      <alignment horizontal="center" vertical="center" wrapText="1"/>
    </xf>
    <xf numFmtId="0" fontId="10" fillId="8" borderId="29" xfId="49" applyFont="1" applyFill="1" applyBorder="1" applyAlignment="1">
      <alignment horizontal="center" vertical="center"/>
    </xf>
    <xf numFmtId="0" fontId="12" fillId="8" borderId="27" xfId="49" applyFont="1" applyFill="1" applyBorder="1" applyAlignment="1">
      <alignment horizontal="center" vertical="center"/>
    </xf>
    <xf numFmtId="0" fontId="14" fillId="8" borderId="6" xfId="49" applyFont="1" applyFill="1" applyBorder="1" applyAlignment="1">
      <alignment horizontal="center" vertical="center"/>
    </xf>
    <xf numFmtId="177" fontId="10" fillId="8" borderId="9" xfId="49" applyNumberFormat="1" applyFont="1" applyFill="1" applyBorder="1" applyAlignment="1">
      <alignment horizontal="center" vertical="center"/>
    </xf>
    <xf numFmtId="0" fontId="10" fillId="8" borderId="10" xfId="49" applyFont="1" applyFill="1" applyBorder="1" applyAlignment="1">
      <alignment horizontal="center" vertical="center" wrapText="1"/>
    </xf>
    <xf numFmtId="0" fontId="10" fillId="8" borderId="10" xfId="49" applyFont="1" applyFill="1" applyBorder="1" applyAlignment="1">
      <alignment horizontal="center" vertical="center"/>
    </xf>
    <xf numFmtId="0" fontId="12" fillId="8" borderId="6" xfId="49" applyFont="1" applyFill="1" applyBorder="1" applyAlignment="1">
      <alignment horizontal="center" vertical="center"/>
    </xf>
    <xf numFmtId="177" fontId="10" fillId="8" borderId="30" xfId="49" applyNumberFormat="1" applyFont="1" applyFill="1" applyBorder="1" applyAlignment="1">
      <alignment horizontal="center" vertical="center"/>
    </xf>
    <xf numFmtId="0" fontId="10" fillId="8" borderId="31" xfId="49" applyFont="1" applyFill="1" applyBorder="1" applyAlignment="1">
      <alignment horizontal="center" vertical="center"/>
    </xf>
    <xf numFmtId="0" fontId="10" fillId="8" borderId="26" xfId="49" applyFont="1" applyFill="1" applyBorder="1" applyAlignment="1">
      <alignment horizontal="center" vertical="center" wrapText="1"/>
    </xf>
    <xf numFmtId="0" fontId="14" fillId="6" borderId="3" xfId="49" applyFont="1" applyFill="1" applyBorder="1" applyAlignment="1">
      <alignment horizontal="center" vertical="center"/>
    </xf>
    <xf numFmtId="177" fontId="10" fillId="0" borderId="30" xfId="49" applyNumberFormat="1" applyFont="1" applyBorder="1" applyAlignment="1">
      <alignment horizontal="center" vertical="center"/>
    </xf>
    <xf numFmtId="0" fontId="10" fillId="0" borderId="31" xfId="49" applyFont="1" applyBorder="1" applyAlignment="1">
      <alignment horizontal="center" vertical="center"/>
    </xf>
    <xf numFmtId="0" fontId="10" fillId="0" borderId="26" xfId="49" applyFont="1" applyBorder="1" applyAlignment="1">
      <alignment horizontal="center" vertical="center"/>
    </xf>
    <xf numFmtId="0" fontId="12" fillId="0" borderId="3" xfId="49" applyFont="1" applyBorder="1" applyAlignment="1">
      <alignment horizontal="center" vertical="center"/>
    </xf>
    <xf numFmtId="0" fontId="14" fillId="6" borderId="27" xfId="49" applyFont="1" applyFill="1" applyBorder="1" applyAlignment="1">
      <alignment horizontal="center" vertical="center"/>
    </xf>
    <xf numFmtId="177" fontId="10" fillId="0" borderId="28" xfId="49" applyNumberFormat="1" applyFont="1" applyBorder="1" applyAlignment="1">
      <alignment horizontal="center" vertical="center"/>
    </xf>
    <xf numFmtId="0" fontId="10" fillId="0" borderId="29" xfId="49" applyFont="1" applyBorder="1" applyAlignment="1">
      <alignment horizontal="center" vertical="center"/>
    </xf>
    <xf numFmtId="0" fontId="12" fillId="0" borderId="27" xfId="49" applyFont="1" applyBorder="1" applyAlignment="1">
      <alignment horizontal="center" vertical="center"/>
    </xf>
    <xf numFmtId="0" fontId="14" fillId="6" borderId="6" xfId="49" applyFont="1" applyFill="1" applyBorder="1" applyAlignment="1">
      <alignment horizontal="center" vertical="center"/>
    </xf>
    <xf numFmtId="177" fontId="10" fillId="0" borderId="9" xfId="49" applyNumberFormat="1" applyFont="1" applyBorder="1" applyAlignment="1">
      <alignment horizontal="center" vertical="center"/>
    </xf>
    <xf numFmtId="0" fontId="10" fillId="0" borderId="10" xfId="49" applyFont="1" applyBorder="1" applyAlignment="1">
      <alignment horizontal="center" vertical="center"/>
    </xf>
    <xf numFmtId="0" fontId="12" fillId="0" borderId="6" xfId="49" applyFont="1" applyBorder="1" applyAlignment="1">
      <alignment horizontal="center" vertical="center"/>
    </xf>
    <xf numFmtId="0" fontId="14" fillId="0" borderId="21" xfId="49" applyFont="1" applyBorder="1" applyAlignment="1">
      <alignment horizontal="center" vertical="center"/>
    </xf>
    <xf numFmtId="176" fontId="12" fillId="6" borderId="3" xfId="49" applyNumberFormat="1" applyFont="1" applyFill="1" applyBorder="1" applyAlignment="1">
      <alignment horizontal="center" vertical="center"/>
    </xf>
    <xf numFmtId="0" fontId="12" fillId="6" borderId="3" xfId="49" applyFont="1" applyFill="1" applyBorder="1" applyAlignment="1">
      <alignment horizontal="center" vertical="center"/>
    </xf>
    <xf numFmtId="0" fontId="14" fillId="0" borderId="32" xfId="49" applyFont="1" applyBorder="1" applyAlignment="1">
      <alignment horizontal="center" vertical="center"/>
    </xf>
    <xf numFmtId="176" fontId="12" fillId="6" borderId="27" xfId="49" applyNumberFormat="1" applyFont="1" applyFill="1" applyBorder="1" applyAlignment="1">
      <alignment horizontal="center" vertical="center"/>
    </xf>
    <xf numFmtId="0" fontId="12" fillId="6" borderId="27" xfId="49" applyFont="1" applyFill="1" applyBorder="1" applyAlignment="1">
      <alignment horizontal="center" vertical="center"/>
    </xf>
    <xf numFmtId="0" fontId="10" fillId="0" borderId="25" xfId="49" applyFont="1" applyBorder="1" applyAlignment="1">
      <alignment horizontal="center" vertical="center"/>
    </xf>
    <xf numFmtId="0" fontId="19" fillId="9" borderId="4" xfId="49" applyFont="1" applyFill="1" applyBorder="1" applyAlignment="1">
      <alignment horizontal="center" vertical="center"/>
    </xf>
    <xf numFmtId="0" fontId="19" fillId="9" borderId="11" xfId="49" applyFont="1" applyFill="1" applyBorder="1" applyAlignment="1">
      <alignment horizontal="center" vertical="center"/>
    </xf>
    <xf numFmtId="0" fontId="19" fillId="9" borderId="5" xfId="49" applyFont="1" applyFill="1" applyBorder="1" applyAlignment="1">
      <alignment horizontal="center" vertical="center"/>
    </xf>
    <xf numFmtId="0" fontId="16" fillId="0" borderId="27" xfId="49" applyFont="1" applyBorder="1" applyAlignment="1">
      <alignment horizontal="center"/>
    </xf>
    <xf numFmtId="0" fontId="16" fillId="0" borderId="33" xfId="49" applyFont="1" applyBorder="1" applyAlignment="1">
      <alignment horizontal="center"/>
    </xf>
    <xf numFmtId="0" fontId="14" fillId="8" borderId="1" xfId="49" applyFont="1" applyFill="1" applyBorder="1" applyAlignment="1">
      <alignment horizontal="center" vertical="center"/>
    </xf>
    <xf numFmtId="179" fontId="20" fillId="8" borderId="1" xfId="49" applyNumberFormat="1" applyFont="1" applyFill="1" applyBorder="1" applyAlignment="1">
      <alignment horizontal="center" vertical="center"/>
    </xf>
    <xf numFmtId="0" fontId="20" fillId="8" borderId="1" xfId="49" applyFont="1" applyFill="1" applyBorder="1" applyAlignment="1">
      <alignment horizontal="center" vertical="center"/>
    </xf>
    <xf numFmtId="177" fontId="20" fillId="8" borderId="1" xfId="49" applyNumberFormat="1" applyFont="1" applyFill="1" applyBorder="1" applyAlignment="1">
      <alignment horizontal="center" vertical="center"/>
    </xf>
    <xf numFmtId="0" fontId="14" fillId="6" borderId="1" xfId="49" applyFont="1" applyFill="1" applyBorder="1" applyAlignment="1">
      <alignment horizontal="center" vertical="center"/>
    </xf>
    <xf numFmtId="177" fontId="20" fillId="6" borderId="1" xfId="49" applyNumberFormat="1" applyFont="1" applyFill="1" applyBorder="1" applyAlignment="1">
      <alignment horizontal="center" vertical="center"/>
    </xf>
    <xf numFmtId="0" fontId="20" fillId="6" borderId="1" xfId="49" applyFont="1" applyFill="1" applyBorder="1" applyAlignment="1">
      <alignment horizontal="center" vertical="center"/>
    </xf>
    <xf numFmtId="0" fontId="19" fillId="9" borderId="1" xfId="49" applyFont="1" applyFill="1" applyBorder="1" applyAlignment="1">
      <alignment horizontal="center" vertical="center"/>
    </xf>
    <xf numFmtId="49" fontId="14" fillId="0" borderId="0" xfId="49" applyNumberFormat="1" applyFont="1" applyAlignment="1">
      <alignment horizontal="center" vertical="center"/>
    </xf>
    <xf numFmtId="0" fontId="21" fillId="2" borderId="34" xfId="49" applyFont="1" applyFill="1" applyBorder="1" applyAlignment="1">
      <alignment horizontal="center" vertical="center"/>
    </xf>
    <xf numFmtId="0" fontId="21" fillId="2" borderId="35" xfId="49" applyFont="1" applyFill="1" applyBorder="1" applyAlignment="1">
      <alignment horizontal="center" vertical="center"/>
    </xf>
    <xf numFmtId="0" fontId="21" fillId="2" borderId="36" xfId="49" applyFont="1" applyFill="1" applyBorder="1" applyAlignment="1">
      <alignment horizontal="center" vertical="center"/>
    </xf>
    <xf numFmtId="0" fontId="21" fillId="2" borderId="37" xfId="49" applyFont="1" applyFill="1" applyBorder="1" applyAlignment="1">
      <alignment horizontal="center" vertical="center"/>
    </xf>
    <xf numFmtId="0" fontId="21" fillId="2" borderId="38" xfId="49" applyFont="1" applyFill="1" applyBorder="1" applyAlignment="1">
      <alignment horizontal="center" vertical="center"/>
    </xf>
    <xf numFmtId="0" fontId="21" fillId="2" borderId="39" xfId="49" applyFont="1" applyFill="1" applyBorder="1" applyAlignment="1">
      <alignment horizontal="center" vertical="center"/>
    </xf>
    <xf numFmtId="49" fontId="20" fillId="0" borderId="25" xfId="49" applyNumberFormat="1" applyFont="1" applyBorder="1" applyAlignment="1">
      <alignment horizontal="center" vertical="center"/>
    </xf>
    <xf numFmtId="49" fontId="20" fillId="8" borderId="1" xfId="49" applyNumberFormat="1" applyFont="1" applyFill="1" applyBorder="1" applyAlignment="1">
      <alignment horizontal="center" vertical="center"/>
    </xf>
    <xf numFmtId="177" fontId="22" fillId="8" borderId="1" xfId="49" applyNumberFormat="1" applyFont="1" applyFill="1" applyBorder="1" applyAlignment="1">
      <alignment horizontal="center" vertical="center"/>
    </xf>
    <xf numFmtId="0" fontId="22" fillId="8" borderId="1" xfId="49" applyFont="1" applyFill="1" applyBorder="1" applyAlignment="1">
      <alignment horizontal="center" vertical="center"/>
    </xf>
    <xf numFmtId="0" fontId="22" fillId="8" borderId="1" xfId="49" applyFont="1" applyFill="1" applyBorder="1" applyAlignment="1">
      <alignment horizontal="center" vertical="center" wrapText="1"/>
    </xf>
    <xf numFmtId="177" fontId="23" fillId="8" borderId="1" xfId="49" applyNumberFormat="1" applyFont="1" applyFill="1" applyBorder="1" applyAlignment="1">
      <alignment horizontal="center" vertical="center"/>
    </xf>
    <xf numFmtId="0" fontId="23" fillId="8" borderId="1" xfId="49" applyFont="1" applyFill="1" applyBorder="1" applyAlignment="1">
      <alignment horizontal="center" vertical="center"/>
    </xf>
    <xf numFmtId="177" fontId="23" fillId="8" borderId="3" xfId="49" applyNumberFormat="1" applyFont="1" applyFill="1" applyBorder="1" applyAlignment="1">
      <alignment horizontal="center" vertical="center"/>
    </xf>
    <xf numFmtId="0" fontId="23" fillId="8" borderId="3" xfId="49" applyFont="1" applyFill="1" applyBorder="1" applyAlignment="1">
      <alignment horizontal="center" vertical="center"/>
    </xf>
    <xf numFmtId="0" fontId="20" fillId="8" borderId="3" xfId="49" applyFont="1" applyFill="1" applyBorder="1" applyAlignment="1">
      <alignment horizontal="center" vertical="center"/>
    </xf>
    <xf numFmtId="177" fontId="23" fillId="8" borderId="27" xfId="49" applyNumberFormat="1" applyFont="1" applyFill="1" applyBorder="1" applyAlignment="1">
      <alignment horizontal="center" vertical="center"/>
    </xf>
    <xf numFmtId="0" fontId="23" fillId="8" borderId="27" xfId="49" applyFont="1" applyFill="1" applyBorder="1" applyAlignment="1">
      <alignment horizontal="center" vertical="center"/>
    </xf>
    <xf numFmtId="0" fontId="20" fillId="8" borderId="27" xfId="49" applyFont="1" applyFill="1" applyBorder="1" applyAlignment="1">
      <alignment horizontal="center" vertical="center"/>
    </xf>
    <xf numFmtId="177" fontId="23" fillId="8" borderId="6" xfId="49" applyNumberFormat="1" applyFont="1" applyFill="1" applyBorder="1" applyAlignment="1">
      <alignment horizontal="center" vertical="center"/>
    </xf>
    <xf numFmtId="0" fontId="23" fillId="8" borderId="6" xfId="49" applyFont="1" applyFill="1" applyBorder="1" applyAlignment="1">
      <alignment horizontal="center" vertical="center"/>
    </xf>
    <xf numFmtId="0" fontId="20" fillId="8" borderId="6" xfId="49" applyFont="1" applyFill="1" applyBorder="1" applyAlignment="1">
      <alignment horizontal="center" vertical="center"/>
    </xf>
    <xf numFmtId="0" fontId="23" fillId="8" borderId="1" xfId="49" applyFont="1" applyFill="1" applyBorder="1" applyAlignment="1">
      <alignment horizontal="center" vertical="center" wrapText="1"/>
    </xf>
    <xf numFmtId="177" fontId="23" fillId="8" borderId="1" xfId="49" applyNumberFormat="1" applyFont="1" applyFill="1" applyBorder="1" applyAlignment="1">
      <alignment horizontal="center" vertical="center" wrapText="1"/>
    </xf>
    <xf numFmtId="177" fontId="24" fillId="8" borderId="1" xfId="49" applyNumberFormat="1" applyFont="1" applyFill="1" applyBorder="1" applyAlignment="1">
      <alignment horizontal="center" vertical="center"/>
    </xf>
    <xf numFmtId="0" fontId="24" fillId="8" borderId="1" xfId="49" applyFont="1" applyFill="1" applyBorder="1" applyAlignment="1">
      <alignment horizontal="center" vertical="center"/>
    </xf>
    <xf numFmtId="49" fontId="20" fillId="0" borderId="3" xfId="49" applyNumberFormat="1" applyFont="1" applyBorder="1" applyAlignment="1">
      <alignment horizontal="center" vertical="center"/>
    </xf>
    <xf numFmtId="177" fontId="22" fillId="0" borderId="1" xfId="49" applyNumberFormat="1" applyFont="1" applyBorder="1" applyAlignment="1">
      <alignment horizontal="center" vertical="center"/>
    </xf>
    <xf numFmtId="0" fontId="22" fillId="0" borderId="1" xfId="49" applyFont="1" applyBorder="1" applyAlignment="1">
      <alignment horizontal="center" vertical="center"/>
    </xf>
    <xf numFmtId="0" fontId="22" fillId="0" borderId="3" xfId="49" applyFont="1" applyBorder="1" applyAlignment="1">
      <alignment horizontal="center" vertical="center" wrapText="1"/>
    </xf>
    <xf numFmtId="0" fontId="22" fillId="0" borderId="3" xfId="49" applyFont="1" applyBorder="1" applyAlignment="1">
      <alignment horizontal="center" vertical="center"/>
    </xf>
    <xf numFmtId="0" fontId="20" fillId="0" borderId="1" xfId="49" applyFont="1" applyBorder="1" applyAlignment="1">
      <alignment horizontal="center" vertical="center"/>
    </xf>
    <xf numFmtId="49" fontId="20" fillId="0" borderId="1" xfId="49" applyNumberFormat="1" applyFont="1" applyBorder="1" applyAlignment="1">
      <alignment horizontal="center" vertical="center"/>
    </xf>
    <xf numFmtId="177" fontId="23" fillId="0" borderId="1" xfId="49" applyNumberFormat="1" applyFont="1" applyBorder="1" applyAlignment="1">
      <alignment horizontal="center" vertical="center"/>
    </xf>
    <xf numFmtId="0" fontId="23" fillId="0" borderId="1" xfId="49" applyFont="1" applyBorder="1" applyAlignment="1">
      <alignment horizontal="center" vertical="center"/>
    </xf>
    <xf numFmtId="0" fontId="22" fillId="4" borderId="1" xfId="49" applyFont="1" applyFill="1" applyBorder="1" applyAlignment="1">
      <alignment horizontal="center" vertical="center"/>
    </xf>
    <xf numFmtId="177" fontId="22" fillId="6" borderId="1" xfId="49" applyNumberFormat="1" applyFont="1" applyFill="1" applyBorder="1" applyAlignment="1">
      <alignment horizontal="center" vertical="center"/>
    </xf>
    <xf numFmtId="0" fontId="22" fillId="6" borderId="1" xfId="49" applyFont="1" applyFill="1" applyBorder="1" applyAlignment="1">
      <alignment horizontal="center" vertical="center"/>
    </xf>
    <xf numFmtId="49" fontId="20" fillId="0" borderId="6" xfId="49" applyNumberFormat="1" applyFont="1" applyBorder="1" applyAlignment="1">
      <alignment horizontal="center" vertical="center"/>
    </xf>
    <xf numFmtId="0" fontId="24" fillId="0" borderId="1" xfId="49" applyFont="1" applyBorder="1" applyAlignment="1">
      <alignment horizontal="center" vertical="center"/>
    </xf>
    <xf numFmtId="0" fontId="1" fillId="0" borderId="20" xfId="49" applyBorder="1">
      <alignment vertical="center"/>
    </xf>
    <xf numFmtId="0" fontId="25" fillId="0" borderId="0" xfId="49" applyFont="1">
      <alignment vertical="center"/>
    </xf>
    <xf numFmtId="0" fontId="25" fillId="2" borderId="0" xfId="49" applyFont="1" applyFill="1" applyAlignment="1">
      <alignment horizontal="center" vertical="center"/>
    </xf>
    <xf numFmtId="49" fontId="25" fillId="0" borderId="1" xfId="49" applyNumberFormat="1" applyFont="1" applyBorder="1" applyAlignment="1">
      <alignment horizontal="center"/>
    </xf>
    <xf numFmtId="0" fontId="25" fillId="0" borderId="1" xfId="49" applyFont="1" applyBorder="1" applyAlignment="1">
      <alignment horizontal="center"/>
    </xf>
    <xf numFmtId="0" fontId="6" fillId="0" borderId="1" xfId="49" applyFont="1" applyBorder="1" applyAlignment="1">
      <alignment horizontal="center"/>
    </xf>
    <xf numFmtId="0" fontId="4" fillId="0" borderId="1" xfId="5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49" fontId="6" fillId="0" borderId="1" xfId="49" applyNumberFormat="1" applyFont="1" applyBorder="1" applyAlignment="1">
      <alignment horizontal="center" vertical="center"/>
    </xf>
    <xf numFmtId="178" fontId="6" fillId="0" borderId="1" xfId="49" applyNumberFormat="1" applyFont="1" applyBorder="1" applyAlignment="1">
      <alignment horizontal="center" vertical="center"/>
    </xf>
    <xf numFmtId="178" fontId="6" fillId="0" borderId="1" xfId="49" applyNumberFormat="1" applyFont="1" applyBorder="1" applyAlignment="1">
      <alignment horizontal="center"/>
    </xf>
    <xf numFmtId="178" fontId="6" fillId="5" borderId="1" xfId="49" applyNumberFormat="1" applyFont="1" applyFill="1" applyBorder="1" applyAlignment="1">
      <alignment horizontal="center" vertical="center"/>
    </xf>
    <xf numFmtId="178" fontId="25" fillId="0" borderId="0" xfId="49" applyNumberFormat="1" applyFont="1" applyAlignment="1">
      <alignment horizontal="center" vertical="center"/>
    </xf>
    <xf numFmtId="49" fontId="6" fillId="0" borderId="0" xfId="49" applyNumberFormat="1" applyFont="1" applyAlignment="1">
      <alignment horizontal="center" vertical="center"/>
    </xf>
    <xf numFmtId="178" fontId="6" fillId="0" borderId="0" xfId="49" applyNumberFormat="1" applyFont="1" applyAlignment="1">
      <alignment horizontal="center" vertical="center"/>
    </xf>
    <xf numFmtId="0" fontId="25" fillId="2" borderId="0" xfId="49" applyFont="1" applyFill="1" applyAlignment="1">
      <alignment horizontal="left" vertical="center"/>
    </xf>
    <xf numFmtId="0" fontId="4" fillId="0" borderId="1" xfId="49" applyFont="1" applyBorder="1" applyAlignment="1">
      <alignment horizontal="center" vertical="center"/>
    </xf>
    <xf numFmtId="0" fontId="25" fillId="0" borderId="1" xfId="49" applyFont="1" applyBorder="1" applyAlignment="1">
      <alignment horizontal="center" vertical="center"/>
    </xf>
    <xf numFmtId="49" fontId="6" fillId="0" borderId="3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178" fontId="25" fillId="0" borderId="1" xfId="49" applyNumberFormat="1" applyFont="1" applyBorder="1" applyAlignment="1">
      <alignment horizontal="center" vertical="center"/>
    </xf>
    <xf numFmtId="178" fontId="25" fillId="0" borderId="1" xfId="49" applyNumberFormat="1" applyFont="1" applyBorder="1" applyAlignment="1">
      <alignment horizontal="center"/>
    </xf>
    <xf numFmtId="49" fontId="6" fillId="0" borderId="6" xfId="49" applyNumberFormat="1" applyFont="1" applyBorder="1" applyAlignment="1">
      <alignment horizontal="center" vertical="center"/>
    </xf>
    <xf numFmtId="0" fontId="4" fillId="0" borderId="6" xfId="49" applyFont="1" applyBorder="1" applyAlignment="1">
      <alignment horizontal="center" vertical="center"/>
    </xf>
    <xf numFmtId="178" fontId="25" fillId="5" borderId="1" xfId="49" applyNumberFormat="1" applyFont="1" applyFill="1" applyBorder="1" applyAlignment="1">
      <alignment horizontal="center" vertical="center"/>
    </xf>
    <xf numFmtId="0" fontId="25" fillId="2" borderId="0" xfId="49" applyFont="1" applyFill="1">
      <alignment vertical="center"/>
    </xf>
    <xf numFmtId="177" fontId="22" fillId="0" borderId="3" xfId="49" applyNumberFormat="1" applyFont="1" applyBorder="1" applyAlignment="1">
      <alignment horizontal="center" vertical="center"/>
    </xf>
    <xf numFmtId="177" fontId="22" fillId="0" borderId="6" xfId="49" applyNumberFormat="1" applyFont="1" applyBorder="1" applyAlignment="1">
      <alignment horizontal="center" vertical="center"/>
    </xf>
    <xf numFmtId="0" fontId="22" fillId="0" borderId="6" xfId="49" applyFont="1" applyBorder="1" applyAlignment="1">
      <alignment horizontal="center" vertical="center"/>
    </xf>
    <xf numFmtId="0" fontId="25" fillId="0" borderId="0" xfId="49" applyFont="1" applyAlignment="1">
      <alignment horizontal="center" vertical="center"/>
    </xf>
    <xf numFmtId="177" fontId="4" fillId="0" borderId="3" xfId="49" applyNumberFormat="1" applyFont="1" applyBorder="1" applyAlignment="1">
      <alignment horizontal="center" vertical="center"/>
    </xf>
    <xf numFmtId="177" fontId="4" fillId="0" borderId="6" xfId="49" applyNumberFormat="1" applyFont="1" applyBorder="1" applyAlignment="1">
      <alignment horizontal="center" vertical="center"/>
    </xf>
    <xf numFmtId="177" fontId="22" fillId="0" borderId="29" xfId="49" applyNumberFormat="1" applyFont="1" applyBorder="1" applyAlignment="1">
      <alignment horizontal="center" vertical="center"/>
    </xf>
    <xf numFmtId="0" fontId="22" fillId="0" borderId="34" xfId="49" applyFont="1" applyBorder="1" applyAlignment="1">
      <alignment horizontal="center" vertical="center"/>
    </xf>
    <xf numFmtId="177" fontId="22" fillId="0" borderId="8" xfId="49" applyNumberFormat="1" applyFont="1" applyBorder="1" applyAlignment="1">
      <alignment horizontal="center" vertical="center"/>
    </xf>
    <xf numFmtId="0" fontId="22" fillId="0" borderId="37" xfId="49" applyFont="1" applyBorder="1" applyAlignment="1">
      <alignment horizontal="center" vertical="center"/>
    </xf>
    <xf numFmtId="178" fontId="26" fillId="10" borderId="1" xfId="49" applyNumberFormat="1" applyFont="1" applyFill="1" applyBorder="1" applyAlignment="1">
      <alignment horizontal="center" vertical="center"/>
    </xf>
    <xf numFmtId="178" fontId="25" fillId="10" borderId="1" xfId="49" applyNumberFormat="1" applyFont="1" applyFill="1" applyBorder="1" applyAlignment="1">
      <alignment horizontal="center" vertical="center"/>
    </xf>
    <xf numFmtId="0" fontId="27" fillId="6" borderId="1" xfId="49" applyFont="1" applyFill="1" applyBorder="1" applyAlignment="1">
      <alignment horizontal="center" vertical="center"/>
    </xf>
    <xf numFmtId="0" fontId="1" fillId="2" borderId="2" xfId="49" applyFill="1" applyBorder="1" applyAlignment="1">
      <alignment horizontal="center" vertical="center"/>
    </xf>
    <xf numFmtId="0" fontId="1" fillId="0" borderId="32" xfId="49" applyBorder="1" applyAlignment="1">
      <alignment horizontal="center" vertical="center"/>
    </xf>
    <xf numFmtId="0" fontId="1" fillId="0" borderId="1" xfId="49" applyBorder="1">
      <alignment vertical="center"/>
    </xf>
    <xf numFmtId="178" fontId="6" fillId="5" borderId="1" xfId="49" applyNumberFormat="1" applyFont="1" applyFill="1" applyBorder="1" applyAlignment="1">
      <alignment horizontal="center"/>
    </xf>
    <xf numFmtId="0" fontId="5" fillId="0" borderId="1" xfId="49" applyFont="1" applyBorder="1" applyAlignment="1">
      <alignment horizontal="center" vertical="center"/>
    </xf>
    <xf numFmtId="178" fontId="6" fillId="0" borderId="0" xfId="49" applyNumberFormat="1" applyFont="1" applyAlignment="1">
      <alignment horizontal="center"/>
    </xf>
    <xf numFmtId="178" fontId="25" fillId="5" borderId="1" xfId="49" applyNumberFormat="1" applyFont="1" applyFill="1" applyBorder="1" applyAlignment="1">
      <alignment horizontal="center"/>
    </xf>
    <xf numFmtId="0" fontId="1" fillId="0" borderId="5" xfId="49" applyBorder="1">
      <alignment vertical="center"/>
    </xf>
    <xf numFmtId="0" fontId="5" fillId="0" borderId="3" xfId="49" applyFont="1" applyBorder="1" applyAlignment="1">
      <alignment horizontal="center" vertical="center"/>
    </xf>
    <xf numFmtId="0" fontId="5" fillId="0" borderId="6" xfId="49" applyFont="1" applyBorder="1" applyAlignment="1">
      <alignment horizontal="center" vertical="center"/>
    </xf>
    <xf numFmtId="0" fontId="28" fillId="0" borderId="0" xfId="54" applyAlignment="1">
      <alignment horizontal="center" vertical="center"/>
    </xf>
    <xf numFmtId="0" fontId="29" fillId="2" borderId="0" xfId="54" applyFont="1" applyFill="1" applyAlignment="1">
      <alignment horizontal="center" vertical="center"/>
    </xf>
    <xf numFmtId="0" fontId="30" fillId="2" borderId="0" xfId="54" applyFont="1" applyFill="1" applyAlignment="1">
      <alignment horizontal="center" vertical="center"/>
    </xf>
    <xf numFmtId="0" fontId="31" fillId="0" borderId="1" xfId="54" applyFont="1" applyBorder="1" applyAlignment="1">
      <alignment horizontal="center" vertical="center"/>
    </xf>
    <xf numFmtId="49" fontId="25" fillId="0" borderId="1" xfId="54" applyNumberFormat="1" applyFont="1" applyBorder="1" applyAlignment="1">
      <alignment horizontal="center"/>
    </xf>
    <xf numFmtId="0" fontId="25" fillId="0" borderId="1" xfId="54" applyFont="1" applyBorder="1" applyAlignment="1">
      <alignment horizontal="center"/>
    </xf>
    <xf numFmtId="0" fontId="6" fillId="0" borderId="1" xfId="54" applyFont="1" applyBorder="1" applyAlignment="1">
      <alignment horizontal="center"/>
    </xf>
    <xf numFmtId="0" fontId="6" fillId="0" borderId="1" xfId="54" applyFont="1" applyBorder="1" applyAlignment="1">
      <alignment horizontal="center" vertical="center"/>
    </xf>
    <xf numFmtId="49" fontId="6" fillId="0" borderId="1" xfId="54" applyNumberFormat="1" applyFont="1" applyBorder="1" applyAlignment="1">
      <alignment horizontal="center" vertical="center"/>
    </xf>
    <xf numFmtId="178" fontId="6" fillId="0" borderId="1" xfId="54" applyNumberFormat="1" applyFont="1" applyBorder="1" applyAlignment="1">
      <alignment horizontal="center" vertical="center"/>
    </xf>
    <xf numFmtId="178" fontId="6" fillId="0" borderId="1" xfId="54" applyNumberFormat="1" applyFont="1" applyBorder="1" applyAlignment="1">
      <alignment horizontal="center"/>
    </xf>
    <xf numFmtId="178" fontId="6" fillId="5" borderId="1" xfId="54" applyNumberFormat="1" applyFont="1" applyFill="1" applyBorder="1" applyAlignment="1">
      <alignment horizontal="center" vertical="center"/>
    </xf>
    <xf numFmtId="0" fontId="4" fillId="0" borderId="1" xfId="54" applyFont="1" applyBorder="1" applyAlignment="1">
      <alignment horizontal="center" vertical="center"/>
    </xf>
    <xf numFmtId="0" fontId="25" fillId="0" borderId="1" xfId="54" applyFont="1" applyBorder="1" applyAlignment="1">
      <alignment horizontal="center" vertical="center"/>
    </xf>
    <xf numFmtId="49" fontId="6" fillId="0" borderId="3" xfId="54" applyNumberFormat="1" applyFont="1" applyBorder="1" applyAlignment="1">
      <alignment horizontal="center" vertical="center"/>
    </xf>
    <xf numFmtId="0" fontId="4" fillId="0" borderId="3" xfId="54" applyFont="1" applyBorder="1" applyAlignment="1">
      <alignment horizontal="center" vertical="center"/>
    </xf>
    <xf numFmtId="178" fontId="25" fillId="0" borderId="1" xfId="54" applyNumberFormat="1" applyFont="1" applyBorder="1" applyAlignment="1">
      <alignment horizontal="center" vertical="center"/>
    </xf>
    <xf numFmtId="178" fontId="25" fillId="0" borderId="1" xfId="54" applyNumberFormat="1" applyFont="1" applyBorder="1" applyAlignment="1">
      <alignment horizontal="center"/>
    </xf>
    <xf numFmtId="49" fontId="6" fillId="0" borderId="6" xfId="54" applyNumberFormat="1" applyFont="1" applyBorder="1" applyAlignment="1">
      <alignment horizontal="center" vertical="center"/>
    </xf>
    <xf numFmtId="0" fontId="4" fillId="0" borderId="6" xfId="54" applyFont="1" applyBorder="1" applyAlignment="1">
      <alignment horizontal="center" vertical="center"/>
    </xf>
    <xf numFmtId="178" fontId="25" fillId="5" borderId="1" xfId="54" applyNumberFormat="1" applyFont="1" applyFill="1" applyBorder="1" applyAlignment="1">
      <alignment horizontal="center" vertical="center"/>
    </xf>
    <xf numFmtId="177" fontId="22" fillId="0" borderId="3" xfId="54" applyNumberFormat="1" applyFont="1" applyBorder="1" applyAlignment="1">
      <alignment horizontal="center" vertical="center"/>
    </xf>
    <xf numFmtId="0" fontId="22" fillId="0" borderId="3" xfId="54" applyFont="1" applyBorder="1" applyAlignment="1">
      <alignment horizontal="center" vertical="center"/>
    </xf>
    <xf numFmtId="177" fontId="22" fillId="0" borderId="6" xfId="54" applyNumberFormat="1" applyFont="1" applyBorder="1" applyAlignment="1">
      <alignment horizontal="center" vertical="center"/>
    </xf>
    <xf numFmtId="0" fontId="22" fillId="0" borderId="6" xfId="54" applyFont="1" applyBorder="1" applyAlignment="1">
      <alignment horizontal="center" vertical="center"/>
    </xf>
    <xf numFmtId="0" fontId="22" fillId="0" borderId="1" xfId="54" applyFont="1" applyBorder="1" applyAlignment="1">
      <alignment horizontal="center" vertical="center"/>
    </xf>
    <xf numFmtId="0" fontId="31" fillId="0" borderId="4" xfId="54" applyFont="1" applyBorder="1" applyAlignment="1">
      <alignment horizontal="center" vertical="center"/>
    </xf>
    <xf numFmtId="0" fontId="31" fillId="0" borderId="11" xfId="54" applyFont="1" applyBorder="1" applyAlignment="1">
      <alignment horizontal="center" vertical="center"/>
    </xf>
    <xf numFmtId="177" fontId="4" fillId="0" borderId="3" xfId="54" applyNumberFormat="1" applyFont="1" applyBorder="1" applyAlignment="1">
      <alignment horizontal="center" vertical="center"/>
    </xf>
    <xf numFmtId="177" fontId="4" fillId="0" borderId="6" xfId="54" applyNumberFormat="1" applyFont="1" applyBorder="1" applyAlignment="1">
      <alignment horizontal="center" vertical="center"/>
    </xf>
    <xf numFmtId="177" fontId="22" fillId="0" borderId="29" xfId="54" applyNumberFormat="1" applyFont="1" applyBorder="1" applyAlignment="1">
      <alignment horizontal="center" vertical="center"/>
    </xf>
    <xf numFmtId="0" fontId="22" fillId="0" borderId="34" xfId="54" applyFont="1" applyBorder="1" applyAlignment="1">
      <alignment horizontal="center" vertical="center"/>
    </xf>
    <xf numFmtId="177" fontId="22" fillId="0" borderId="8" xfId="54" applyNumberFormat="1" applyFont="1" applyBorder="1" applyAlignment="1">
      <alignment horizontal="center" vertical="center"/>
    </xf>
    <xf numFmtId="0" fontId="22" fillId="0" borderId="37" xfId="54" applyFont="1" applyBorder="1" applyAlignment="1">
      <alignment horizontal="center" vertical="center"/>
    </xf>
    <xf numFmtId="0" fontId="28" fillId="0" borderId="1" xfId="54" applyBorder="1" applyAlignment="1">
      <alignment horizontal="center" vertical="center"/>
    </xf>
    <xf numFmtId="0" fontId="28" fillId="0" borderId="0" xfId="54" applyAlignment="1">
      <alignment horizontal="center"/>
    </xf>
    <xf numFmtId="0" fontId="8" fillId="2" borderId="0" xfId="54" applyFont="1" applyFill="1" applyAlignment="1">
      <alignment horizontal="center" vertical="center"/>
    </xf>
    <xf numFmtId="178" fontId="6" fillId="5" borderId="1" xfId="54" applyNumberFormat="1" applyFont="1" applyFill="1" applyBorder="1" applyAlignment="1">
      <alignment horizontal="center"/>
    </xf>
    <xf numFmtId="0" fontId="28" fillId="0" borderId="1" xfId="54" applyBorder="1" applyAlignment="1">
      <alignment horizontal="center" vertical="center" wrapText="1"/>
    </xf>
    <xf numFmtId="0" fontId="28" fillId="0" borderId="3" xfId="54" applyBorder="1" applyAlignment="1">
      <alignment horizontal="center" vertical="center" wrapText="1"/>
    </xf>
    <xf numFmtId="0" fontId="28" fillId="0" borderId="27" xfId="54" applyBorder="1" applyAlignment="1">
      <alignment horizontal="center" vertical="center" wrapText="1"/>
    </xf>
    <xf numFmtId="0" fontId="26" fillId="0" borderId="1" xfId="54" applyFont="1" applyBorder="1" applyAlignment="1">
      <alignment horizontal="center" vertical="center"/>
    </xf>
    <xf numFmtId="178" fontId="25" fillId="5" borderId="1" xfId="54" applyNumberFormat="1" applyFont="1" applyFill="1" applyBorder="1" applyAlignment="1">
      <alignment horizontal="center"/>
    </xf>
    <xf numFmtId="178" fontId="25" fillId="5" borderId="3" xfId="54" applyNumberFormat="1" applyFont="1" applyFill="1" applyBorder="1" applyAlignment="1">
      <alignment horizontal="center"/>
    </xf>
    <xf numFmtId="0" fontId="25" fillId="0" borderId="3" xfId="54" applyFont="1" applyBorder="1" applyAlignment="1">
      <alignment horizontal="center" vertical="center"/>
    </xf>
    <xf numFmtId="0" fontId="28" fillId="0" borderId="3" xfId="54" applyBorder="1" applyAlignment="1">
      <alignment horizontal="center" vertical="center"/>
    </xf>
    <xf numFmtId="178" fontId="25" fillId="5" borderId="6" xfId="54" applyNumberFormat="1" applyFont="1" applyFill="1" applyBorder="1" applyAlignment="1">
      <alignment horizontal="center"/>
    </xf>
    <xf numFmtId="0" fontId="25" fillId="0" borderId="6" xfId="54" applyFont="1" applyBorder="1" applyAlignment="1">
      <alignment horizontal="center" vertical="center"/>
    </xf>
    <xf numFmtId="0" fontId="28" fillId="0" borderId="6" xfId="54" applyBorder="1" applyAlignment="1">
      <alignment horizontal="center" vertical="center"/>
    </xf>
    <xf numFmtId="0" fontId="27" fillId="0" borderId="1" xfId="54" applyFont="1" applyBorder="1" applyAlignment="1">
      <alignment horizontal="center" vertical="center"/>
    </xf>
    <xf numFmtId="0" fontId="31" fillId="0" borderId="5" xfId="54" applyFont="1" applyBorder="1" applyAlignment="1">
      <alignment horizontal="center" vertical="center"/>
    </xf>
    <xf numFmtId="0" fontId="25" fillId="0" borderId="0" xfId="54" applyFont="1" applyAlignment="1">
      <alignment horizontal="center" vertical="center"/>
    </xf>
    <xf numFmtId="178" fontId="26" fillId="10" borderId="1" xfId="54" applyNumberFormat="1" applyFont="1" applyFill="1" applyBorder="1" applyAlignment="1">
      <alignment horizontal="center" vertical="center"/>
    </xf>
    <xf numFmtId="178" fontId="25" fillId="10" borderId="1" xfId="54" applyNumberFormat="1" applyFont="1" applyFill="1" applyBorder="1" applyAlignment="1">
      <alignment horizontal="center" vertical="center"/>
    </xf>
    <xf numFmtId="0" fontId="27" fillId="6" borderId="1" xfId="54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0" fontId="7" fillId="0" borderId="1" xfId="54" applyFont="1" applyBorder="1" applyAlignment="1">
      <alignment horizontal="center" vertical="center"/>
    </xf>
    <xf numFmtId="0" fontId="5" fillId="0" borderId="1" xfId="54" applyFont="1" applyBorder="1" applyAlignment="1">
      <alignment horizontal="center" vertical="center"/>
    </xf>
    <xf numFmtId="0" fontId="28" fillId="0" borderId="27" xfId="54" applyBorder="1" applyAlignment="1">
      <alignment horizontal="center" vertical="center"/>
    </xf>
    <xf numFmtId="0" fontId="28" fillId="0" borderId="6" xfId="54" applyBorder="1" applyAlignment="1">
      <alignment horizontal="center" vertical="center" wrapText="1"/>
    </xf>
    <xf numFmtId="49" fontId="6" fillId="0" borderId="1" xfId="54" applyNumberFormat="1" applyFont="1" applyBorder="1" applyAlignment="1" quotePrefix="1">
      <alignment horizontal="center" vertical="center"/>
    </xf>
    <xf numFmtId="49" fontId="6" fillId="0" borderId="3" xfId="54" applyNumberFormat="1" applyFont="1" applyBorder="1" applyAlignment="1" quotePrefix="1">
      <alignment horizontal="center" vertical="center"/>
    </xf>
    <xf numFmtId="49" fontId="6" fillId="0" borderId="1" xfId="49" applyNumberFormat="1" applyFont="1" applyBorder="1" applyAlignment="1" quotePrefix="1">
      <alignment horizontal="center" vertical="center"/>
    </xf>
    <xf numFmtId="49" fontId="6" fillId="0" borderId="3" xfId="49" applyNumberFormat="1" applyFont="1" applyBorder="1" applyAlignment="1" quotePrefix="1">
      <alignment horizontal="center" vertical="center"/>
    </xf>
    <xf numFmtId="0" fontId="1" fillId="0" borderId="1" xfId="53" applyBorder="1" applyAlignment="1" quotePrefix="1">
      <alignment horizontal="center" vertical="center"/>
    </xf>
    <xf numFmtId="0" fontId="3" fillId="0" borderId="6" xfId="0" applyFont="1" applyBorder="1" applyAlignment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141940</xdr:colOff>
      <xdr:row>19</xdr:row>
      <xdr:rowOff>63500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12016105" cy="4889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2:U100"/>
  <sheetViews>
    <sheetView zoomScale="71" zoomScaleNormal="71" topLeftCell="A4" workbookViewId="0">
      <selection activeCell="L19" sqref="L19"/>
    </sheetView>
  </sheetViews>
  <sheetFormatPr defaultColWidth="15.5833333333333" defaultRowHeight="20" customHeight="1"/>
  <cols>
    <col min="1" max="16384" width="15.5833333333333" style="247"/>
  </cols>
  <sheetData>
    <row r="22" customHeight="1" spans="1:11">
      <c r="A22" s="248" t="s">
        <v>0</v>
      </c>
      <c r="B22" s="249"/>
      <c r="C22" s="249"/>
      <c r="D22" s="249"/>
      <c r="E22" s="249"/>
      <c r="F22" s="249"/>
      <c r="G22" s="249"/>
      <c r="H22" s="249"/>
      <c r="I22" s="249"/>
      <c r="J22" s="249"/>
      <c r="K22" s="249"/>
    </row>
    <row r="23" customHeight="1" spans="1:11">
      <c r="A23" s="250" t="s">
        <v>1</v>
      </c>
      <c r="B23" s="250"/>
      <c r="C23" s="250"/>
      <c r="D23" s="250"/>
      <c r="E23" s="250"/>
      <c r="F23" s="250"/>
      <c r="G23" s="250"/>
      <c r="H23" s="250"/>
      <c r="I23" s="250"/>
      <c r="J23" s="250"/>
      <c r="K23" s="250"/>
    </row>
    <row r="24" customHeight="1" spans="1:21">
      <c r="A24" s="251" t="s">
        <v>2</v>
      </c>
      <c r="B24" s="252" t="s">
        <v>3</v>
      </c>
      <c r="C24" s="252"/>
      <c r="D24" s="253" t="s">
        <v>4</v>
      </c>
      <c r="E24" s="204" t="s">
        <v>5</v>
      </c>
      <c r="F24" s="254" t="s">
        <v>6</v>
      </c>
      <c r="G24" s="254" t="s">
        <v>7</v>
      </c>
      <c r="H24" s="253" t="s">
        <v>8</v>
      </c>
      <c r="I24" s="253" t="s">
        <v>9</v>
      </c>
      <c r="J24" s="252" t="s">
        <v>10</v>
      </c>
      <c r="K24" s="281" t="s">
        <v>11</v>
      </c>
      <c r="L24" s="282"/>
      <c r="M24" s="282"/>
      <c r="N24" s="283" t="s">
        <v>12</v>
      </c>
      <c r="O24" s="283"/>
      <c r="P24" s="283"/>
      <c r="Q24" s="283"/>
      <c r="R24" s="283"/>
      <c r="S24" s="283"/>
      <c r="T24" s="283"/>
      <c r="U24" s="283"/>
    </row>
    <row r="25" customHeight="1" spans="1:16">
      <c r="A25" s="307" t="s">
        <v>13</v>
      </c>
      <c r="B25" s="256" t="s">
        <v>14</v>
      </c>
      <c r="C25" s="256" t="s">
        <v>15</v>
      </c>
      <c r="D25" s="256">
        <v>60</v>
      </c>
      <c r="E25" s="256">
        <v>60</v>
      </c>
      <c r="F25" s="256">
        <v>0</v>
      </c>
      <c r="G25" s="256">
        <v>0</v>
      </c>
      <c r="H25" s="257">
        <v>87.13</v>
      </c>
      <c r="I25" s="284">
        <f>SUM(D26:H26)</f>
        <v>80</v>
      </c>
      <c r="J25" s="281">
        <v>1</v>
      </c>
      <c r="K25" s="281" t="s">
        <v>16</v>
      </c>
      <c r="N25" s="281" t="s">
        <v>17</v>
      </c>
      <c r="O25" s="281" t="s">
        <v>3</v>
      </c>
      <c r="P25" s="281" t="s">
        <v>11</v>
      </c>
    </row>
    <row r="26" customHeight="1" spans="1:16">
      <c r="A26" s="255"/>
      <c r="B26" s="256"/>
      <c r="C26" s="258" t="s">
        <v>18</v>
      </c>
      <c r="D26" s="258">
        <v>20</v>
      </c>
      <c r="E26" s="258">
        <v>10</v>
      </c>
      <c r="F26" s="258">
        <v>0</v>
      </c>
      <c r="G26" s="258">
        <v>0</v>
      </c>
      <c r="H26" s="258">
        <v>50</v>
      </c>
      <c r="I26" s="284"/>
      <c r="J26" s="281"/>
      <c r="K26" s="281"/>
      <c r="N26" s="285" t="s">
        <v>1</v>
      </c>
      <c r="O26" s="281" t="s">
        <v>19</v>
      </c>
      <c r="P26" s="286" t="s">
        <v>20</v>
      </c>
    </row>
    <row r="27" customHeight="1" spans="14:16">
      <c r="N27" s="285"/>
      <c r="O27" s="281" t="s">
        <v>21</v>
      </c>
      <c r="P27" s="287"/>
    </row>
    <row r="28" customHeight="1" spans="1:16">
      <c r="A28" s="250" t="s">
        <v>22</v>
      </c>
      <c r="B28" s="250"/>
      <c r="C28" s="250"/>
      <c r="D28" s="250"/>
      <c r="E28" s="250"/>
      <c r="F28" s="250"/>
      <c r="G28" s="250"/>
      <c r="H28" s="250"/>
      <c r="I28" s="250"/>
      <c r="J28" s="250"/>
      <c r="K28" s="250"/>
      <c r="N28" s="285"/>
      <c r="O28" s="281" t="s">
        <v>23</v>
      </c>
      <c r="P28" s="287"/>
    </row>
    <row r="29" customHeight="1" spans="1:16">
      <c r="A29" s="307" t="s">
        <v>24</v>
      </c>
      <c r="B29" s="256" t="s">
        <v>25</v>
      </c>
      <c r="C29" s="256" t="s">
        <v>15</v>
      </c>
      <c r="D29" s="256">
        <v>25</v>
      </c>
      <c r="E29" s="256">
        <v>60</v>
      </c>
      <c r="F29" s="256">
        <v>0</v>
      </c>
      <c r="G29" s="256">
        <v>0</v>
      </c>
      <c r="H29" s="257">
        <v>85.63</v>
      </c>
      <c r="I29" s="284">
        <f>SUM(D30:H30)</f>
        <v>80</v>
      </c>
      <c r="J29" s="281">
        <v>1</v>
      </c>
      <c r="K29" s="281" t="s">
        <v>16</v>
      </c>
      <c r="N29" s="285"/>
      <c r="O29" s="281" t="s">
        <v>26</v>
      </c>
      <c r="P29" s="287"/>
    </row>
    <row r="30" customHeight="1" spans="1:16">
      <c r="A30" s="255"/>
      <c r="B30" s="256"/>
      <c r="C30" s="258" t="s">
        <v>18</v>
      </c>
      <c r="D30" s="258">
        <v>20</v>
      </c>
      <c r="E30" s="258">
        <v>10</v>
      </c>
      <c r="F30" s="258">
        <v>0</v>
      </c>
      <c r="G30" s="258">
        <v>0</v>
      </c>
      <c r="H30" s="258">
        <v>50</v>
      </c>
      <c r="I30" s="284"/>
      <c r="J30" s="281"/>
      <c r="K30" s="281"/>
      <c r="N30" s="285" t="s">
        <v>22</v>
      </c>
      <c r="O30" s="281" t="s">
        <v>27</v>
      </c>
      <c r="P30" s="287"/>
    </row>
    <row r="31" customHeight="1" spans="14:16">
      <c r="N31" s="285"/>
      <c r="O31" s="281" t="s">
        <v>28</v>
      </c>
      <c r="P31" s="287"/>
    </row>
    <row r="32" customHeight="1" spans="1:16">
      <c r="A32" s="250" t="s">
        <v>29</v>
      </c>
      <c r="B32" s="250"/>
      <c r="C32" s="250"/>
      <c r="D32" s="250"/>
      <c r="E32" s="250"/>
      <c r="F32" s="250"/>
      <c r="G32" s="250"/>
      <c r="H32" s="250"/>
      <c r="I32" s="250"/>
      <c r="J32" s="250"/>
      <c r="K32" s="250"/>
      <c r="N32" s="285"/>
      <c r="O32" s="281" t="s">
        <v>30</v>
      </c>
      <c r="P32" s="287"/>
    </row>
    <row r="33" customHeight="1" spans="1:16">
      <c r="A33" s="251" t="s">
        <v>2</v>
      </c>
      <c r="B33" s="252" t="s">
        <v>3</v>
      </c>
      <c r="C33" s="252"/>
      <c r="D33" s="252" t="s">
        <v>4</v>
      </c>
      <c r="E33" s="259" t="s">
        <v>5</v>
      </c>
      <c r="F33" s="260" t="s">
        <v>6</v>
      </c>
      <c r="G33" s="260" t="s">
        <v>7</v>
      </c>
      <c r="H33" s="252" t="s">
        <v>8</v>
      </c>
      <c r="I33" s="252" t="s">
        <v>9</v>
      </c>
      <c r="J33" s="252" t="s">
        <v>10</v>
      </c>
      <c r="K33" s="281" t="s">
        <v>11</v>
      </c>
      <c r="N33" s="285" t="s">
        <v>29</v>
      </c>
      <c r="O33" s="288" t="s">
        <v>31</v>
      </c>
      <c r="P33" s="287"/>
    </row>
    <row r="34" customHeight="1" spans="1:16">
      <c r="A34" s="308" t="s">
        <v>32</v>
      </c>
      <c r="B34" s="262" t="s">
        <v>33</v>
      </c>
      <c r="C34" s="263" t="s">
        <v>15</v>
      </c>
      <c r="D34" s="263">
        <v>28</v>
      </c>
      <c r="E34" s="263">
        <v>60</v>
      </c>
      <c r="F34" s="263">
        <v>0</v>
      </c>
      <c r="G34" s="263">
        <v>0</v>
      </c>
      <c r="H34" s="264">
        <v>86.8</v>
      </c>
      <c r="I34" s="289">
        <f>SUM(D35:H35)</f>
        <v>80</v>
      </c>
      <c r="J34" s="260">
        <v>1</v>
      </c>
      <c r="K34" s="281" t="s">
        <v>16</v>
      </c>
      <c r="N34" s="285"/>
      <c r="O34" s="288" t="s">
        <v>34</v>
      </c>
      <c r="P34" s="287"/>
    </row>
    <row r="35" customHeight="1" spans="1:16">
      <c r="A35" s="265"/>
      <c r="B35" s="266"/>
      <c r="C35" s="267" t="s">
        <v>18</v>
      </c>
      <c r="D35" s="267">
        <v>20</v>
      </c>
      <c r="E35" s="267">
        <v>10</v>
      </c>
      <c r="F35" s="267">
        <v>0</v>
      </c>
      <c r="G35" s="267">
        <v>0</v>
      </c>
      <c r="H35" s="267">
        <v>50</v>
      </c>
      <c r="I35" s="289"/>
      <c r="J35" s="252"/>
      <c r="K35" s="281"/>
      <c r="N35" s="285"/>
      <c r="O35" s="288" t="s">
        <v>35</v>
      </c>
      <c r="P35" s="287"/>
    </row>
    <row r="36" customHeight="1" spans="14:16">
      <c r="N36" s="285"/>
      <c r="O36" s="288" t="s">
        <v>36</v>
      </c>
      <c r="P36" s="287"/>
    </row>
    <row r="37" customHeight="1" spans="1:16">
      <c r="A37" s="250" t="s">
        <v>37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N37" s="285"/>
      <c r="O37" s="288" t="s">
        <v>38</v>
      </c>
      <c r="P37" s="287"/>
    </row>
    <row r="38" customHeight="1" spans="1:16">
      <c r="A38" s="251" t="s">
        <v>2</v>
      </c>
      <c r="B38" s="252" t="s">
        <v>3</v>
      </c>
      <c r="C38" s="252"/>
      <c r="D38" s="252" t="s">
        <v>4</v>
      </c>
      <c r="E38" s="259" t="s">
        <v>5</v>
      </c>
      <c r="F38" s="260" t="s">
        <v>6</v>
      </c>
      <c r="G38" s="260" t="s">
        <v>7</v>
      </c>
      <c r="H38" s="252" t="s">
        <v>8</v>
      </c>
      <c r="I38" s="252" t="s">
        <v>9</v>
      </c>
      <c r="J38" s="252" t="s">
        <v>10</v>
      </c>
      <c r="K38" s="281" t="s">
        <v>11</v>
      </c>
      <c r="N38" s="285"/>
      <c r="O38" s="288" t="s">
        <v>39</v>
      </c>
      <c r="P38" s="287"/>
    </row>
    <row r="39" customHeight="1" spans="1:16">
      <c r="A39" s="268">
        <v>2022111010064</v>
      </c>
      <c r="B39" s="269" t="s">
        <v>40</v>
      </c>
      <c r="C39" s="263" t="s">
        <v>15</v>
      </c>
      <c r="D39" s="263">
        <v>15</v>
      </c>
      <c r="E39" s="263">
        <v>60</v>
      </c>
      <c r="F39" s="263">
        <v>10</v>
      </c>
      <c r="G39" s="263">
        <v>15</v>
      </c>
      <c r="H39" s="264">
        <v>86.24</v>
      </c>
      <c r="I39" s="290">
        <f>SUM(D40:H40)</f>
        <v>87.3984421390897</v>
      </c>
      <c r="J39" s="291">
        <v>1</v>
      </c>
      <c r="K39" s="292" t="s">
        <v>16</v>
      </c>
      <c r="N39" s="285"/>
      <c r="O39" s="288" t="s">
        <v>41</v>
      </c>
      <c r="P39" s="287"/>
    </row>
    <row r="40" customHeight="1" spans="1:16">
      <c r="A40" s="270"/>
      <c r="B40" s="271"/>
      <c r="C40" s="267" t="s">
        <v>18</v>
      </c>
      <c r="D40" s="267">
        <v>11.1111111111111</v>
      </c>
      <c r="E40" s="267">
        <v>6.28733102797862</v>
      </c>
      <c r="F40" s="267">
        <v>10</v>
      </c>
      <c r="G40" s="267">
        <v>10</v>
      </c>
      <c r="H40" s="267">
        <v>50</v>
      </c>
      <c r="I40" s="293"/>
      <c r="J40" s="294"/>
      <c r="K40" s="295"/>
      <c r="N40" s="285"/>
      <c r="O40" s="288" t="s">
        <v>42</v>
      </c>
      <c r="P40" s="287"/>
    </row>
    <row r="41" customHeight="1" spans="1:16">
      <c r="A41" s="268">
        <v>2022111010056</v>
      </c>
      <c r="B41" s="262" t="s">
        <v>43</v>
      </c>
      <c r="C41" s="263" t="s">
        <v>15</v>
      </c>
      <c r="D41" s="263">
        <v>27</v>
      </c>
      <c r="E41" s="263">
        <v>60</v>
      </c>
      <c r="F41" s="263">
        <v>5</v>
      </c>
      <c r="G41" s="263">
        <v>0</v>
      </c>
      <c r="H41" s="264">
        <v>85.41</v>
      </c>
      <c r="I41" s="290">
        <f>SUM(D42:H42)</f>
        <v>80.8061158146205</v>
      </c>
      <c r="J41" s="291">
        <v>2</v>
      </c>
      <c r="K41" s="292" t="s">
        <v>16</v>
      </c>
      <c r="N41" s="285"/>
      <c r="O41" s="288" t="s">
        <v>44</v>
      </c>
      <c r="P41" s="287"/>
    </row>
    <row r="42" customHeight="1" spans="1:16">
      <c r="A42" s="270"/>
      <c r="B42" s="266"/>
      <c r="C42" s="267" t="s">
        <v>18</v>
      </c>
      <c r="D42" s="267">
        <v>20</v>
      </c>
      <c r="E42" s="267">
        <v>6.28733102797862</v>
      </c>
      <c r="F42" s="267">
        <v>5</v>
      </c>
      <c r="G42" s="267">
        <v>0</v>
      </c>
      <c r="H42" s="267">
        <v>49.5187847866419</v>
      </c>
      <c r="I42" s="293"/>
      <c r="J42" s="294"/>
      <c r="K42" s="295"/>
      <c r="N42" s="285"/>
      <c r="O42" s="288" t="s">
        <v>45</v>
      </c>
      <c r="P42" s="287"/>
    </row>
    <row r="43" customHeight="1" spans="1:16">
      <c r="A43" s="268">
        <v>2022111010057</v>
      </c>
      <c r="B43" s="269" t="s">
        <v>46</v>
      </c>
      <c r="C43" s="263" t="s">
        <v>15</v>
      </c>
      <c r="D43" s="263">
        <v>10</v>
      </c>
      <c r="E43" s="263">
        <v>95.43</v>
      </c>
      <c r="F43" s="263">
        <v>5</v>
      </c>
      <c r="G43" s="263">
        <v>0</v>
      </c>
      <c r="H43" s="272">
        <v>84.13</v>
      </c>
      <c r="I43" s="290">
        <f>SUM(D44:H44)</f>
        <v>71.18407716622</v>
      </c>
      <c r="J43" s="291">
        <v>3</v>
      </c>
      <c r="K43" s="292" t="s">
        <v>47</v>
      </c>
      <c r="N43" s="285"/>
      <c r="O43" s="288" t="s">
        <v>48</v>
      </c>
      <c r="P43" s="287"/>
    </row>
    <row r="44" customHeight="1" spans="1:16">
      <c r="A44" s="270"/>
      <c r="B44" s="271"/>
      <c r="C44" s="267" t="s">
        <v>18</v>
      </c>
      <c r="D44" s="267">
        <v>7.40740740740741</v>
      </c>
      <c r="E44" s="267">
        <v>10</v>
      </c>
      <c r="F44" s="267">
        <v>5</v>
      </c>
      <c r="G44" s="267">
        <v>0</v>
      </c>
      <c r="H44" s="267">
        <v>48.7766697588126</v>
      </c>
      <c r="I44" s="293"/>
      <c r="J44" s="294"/>
      <c r="K44" s="295"/>
      <c r="N44" s="285"/>
      <c r="O44" s="288" t="s">
        <v>49</v>
      </c>
      <c r="P44" s="287"/>
    </row>
    <row r="45" customHeight="1" spans="1:16">
      <c r="A45" s="268">
        <v>2022111010062</v>
      </c>
      <c r="B45" s="269" t="s">
        <v>50</v>
      </c>
      <c r="C45" s="263" t="s">
        <v>15</v>
      </c>
      <c r="D45" s="263">
        <v>8</v>
      </c>
      <c r="E45" s="263">
        <v>60</v>
      </c>
      <c r="F45" s="263">
        <v>5</v>
      </c>
      <c r="G45" s="263">
        <v>0</v>
      </c>
      <c r="H45" s="264">
        <v>84</v>
      </c>
      <c r="I45" s="290">
        <f>SUM(D46:H46)</f>
        <v>65.9145556552032</v>
      </c>
      <c r="J45" s="291">
        <v>4</v>
      </c>
      <c r="K45" s="292" t="s">
        <v>47</v>
      </c>
      <c r="N45" s="285"/>
      <c r="O45" s="288" t="s">
        <v>51</v>
      </c>
      <c r="P45" s="287"/>
    </row>
    <row r="46" customHeight="1" spans="1:16">
      <c r="A46" s="270"/>
      <c r="B46" s="271"/>
      <c r="C46" s="267" t="s">
        <v>18</v>
      </c>
      <c r="D46" s="267">
        <v>5.92592592592593</v>
      </c>
      <c r="E46" s="267">
        <v>6.28733102797862</v>
      </c>
      <c r="F46" s="267">
        <v>5</v>
      </c>
      <c r="G46" s="267">
        <v>0</v>
      </c>
      <c r="H46" s="267">
        <v>48.7012987012987</v>
      </c>
      <c r="I46" s="293"/>
      <c r="J46" s="294"/>
      <c r="K46" s="295"/>
      <c r="N46" s="285"/>
      <c r="O46" s="288" t="s">
        <v>52</v>
      </c>
      <c r="P46" s="287"/>
    </row>
    <row r="47" customHeight="1" spans="14:16">
      <c r="N47" s="285"/>
      <c r="O47" s="296" t="s">
        <v>53</v>
      </c>
      <c r="P47" s="287"/>
    </row>
    <row r="48" customHeight="1" spans="1:16">
      <c r="A48" s="273" t="s">
        <v>54</v>
      </c>
      <c r="B48" s="274"/>
      <c r="C48" s="274"/>
      <c r="D48" s="274"/>
      <c r="E48" s="274"/>
      <c r="F48" s="274"/>
      <c r="G48" s="274"/>
      <c r="H48" s="274"/>
      <c r="I48" s="274"/>
      <c r="J48" s="274"/>
      <c r="K48" s="297"/>
      <c r="N48" s="285" t="s">
        <v>37</v>
      </c>
      <c r="O48" s="260" t="s">
        <v>55</v>
      </c>
      <c r="P48" s="287"/>
    </row>
    <row r="49" customHeight="1" spans="1:16">
      <c r="A49" s="251" t="s">
        <v>2</v>
      </c>
      <c r="B49" s="252" t="s">
        <v>3</v>
      </c>
      <c r="C49" s="252"/>
      <c r="D49" s="252" t="s">
        <v>4</v>
      </c>
      <c r="E49" s="259" t="s">
        <v>5</v>
      </c>
      <c r="F49" s="260" t="s">
        <v>6</v>
      </c>
      <c r="G49" s="260" t="s">
        <v>7</v>
      </c>
      <c r="H49" s="252" t="s">
        <v>8</v>
      </c>
      <c r="I49" s="252" t="s">
        <v>9</v>
      </c>
      <c r="J49" s="252" t="s">
        <v>10</v>
      </c>
      <c r="K49" s="281" t="s">
        <v>11</v>
      </c>
      <c r="N49" s="285"/>
      <c r="O49" s="260" t="s">
        <v>56</v>
      </c>
      <c r="P49" s="287"/>
    </row>
    <row r="50" customHeight="1" spans="1:16">
      <c r="A50" s="268">
        <v>2022111010013</v>
      </c>
      <c r="B50" s="269" t="s">
        <v>57</v>
      </c>
      <c r="C50" s="263" t="s">
        <v>15</v>
      </c>
      <c r="D50" s="263">
        <v>28</v>
      </c>
      <c r="E50" s="263">
        <v>68.25</v>
      </c>
      <c r="F50" s="263">
        <v>5</v>
      </c>
      <c r="G50" s="263">
        <v>0</v>
      </c>
      <c r="H50" s="264">
        <v>87.38</v>
      </c>
      <c r="I50" s="290">
        <f>SUM(D51:H51)</f>
        <v>90</v>
      </c>
      <c r="J50" s="291">
        <v>1</v>
      </c>
      <c r="K50" s="292" t="s">
        <v>16</v>
      </c>
      <c r="N50" s="285"/>
      <c r="O50" s="260" t="s">
        <v>58</v>
      </c>
      <c r="P50" s="287"/>
    </row>
    <row r="51" customHeight="1" spans="1:16">
      <c r="A51" s="270"/>
      <c r="B51" s="271"/>
      <c r="C51" s="267" t="s">
        <v>18</v>
      </c>
      <c r="D51" s="267">
        <v>20</v>
      </c>
      <c r="E51" s="267">
        <v>10</v>
      </c>
      <c r="F51" s="267">
        <v>10</v>
      </c>
      <c r="G51" s="267">
        <v>0</v>
      </c>
      <c r="H51" s="267">
        <v>50</v>
      </c>
      <c r="I51" s="293"/>
      <c r="J51" s="294"/>
      <c r="K51" s="295"/>
      <c r="N51" s="285"/>
      <c r="O51" s="260" t="s">
        <v>59</v>
      </c>
      <c r="P51" s="287"/>
    </row>
    <row r="52" customHeight="1" spans="14:16">
      <c r="N52" s="285"/>
      <c r="O52" s="260" t="s">
        <v>60</v>
      </c>
      <c r="P52" s="287"/>
    </row>
    <row r="53" customHeight="1" spans="1:16">
      <c r="A53" s="273" t="s">
        <v>61</v>
      </c>
      <c r="B53" s="274"/>
      <c r="C53" s="274"/>
      <c r="D53" s="274"/>
      <c r="E53" s="274"/>
      <c r="F53" s="274"/>
      <c r="G53" s="274"/>
      <c r="H53" s="274"/>
      <c r="I53" s="274"/>
      <c r="J53" s="274"/>
      <c r="K53" s="297"/>
      <c r="N53" s="285"/>
      <c r="O53" s="260" t="s">
        <v>62</v>
      </c>
      <c r="P53" s="287"/>
    </row>
    <row r="54" customHeight="1" spans="1:16">
      <c r="A54" s="251" t="s">
        <v>2</v>
      </c>
      <c r="B54" s="252" t="s">
        <v>3</v>
      </c>
      <c r="C54" s="252"/>
      <c r="D54" s="252" t="s">
        <v>4</v>
      </c>
      <c r="E54" s="259" t="s">
        <v>5</v>
      </c>
      <c r="F54" s="260" t="s">
        <v>6</v>
      </c>
      <c r="G54" s="260" t="s">
        <v>7</v>
      </c>
      <c r="H54" s="252" t="s">
        <v>8</v>
      </c>
      <c r="I54" s="252" t="s">
        <v>9</v>
      </c>
      <c r="J54" s="260" t="s">
        <v>10</v>
      </c>
      <c r="K54" s="281" t="s">
        <v>11</v>
      </c>
      <c r="N54" s="285"/>
      <c r="O54" s="260" t="s">
        <v>63</v>
      </c>
      <c r="P54" s="287"/>
    </row>
    <row r="55" customHeight="1" spans="1:16">
      <c r="A55" s="275">
        <v>2022111010080</v>
      </c>
      <c r="B55" s="259" t="s">
        <v>64</v>
      </c>
      <c r="C55" s="263" t="s">
        <v>15</v>
      </c>
      <c r="D55" s="263">
        <v>69</v>
      </c>
      <c r="E55" s="263">
        <v>66</v>
      </c>
      <c r="F55" s="263">
        <v>11</v>
      </c>
      <c r="G55" s="263">
        <v>15</v>
      </c>
      <c r="H55" s="264">
        <v>85.64</v>
      </c>
      <c r="I55" s="289">
        <f t="shared" ref="I55:I59" si="0">SUM(D56:H56)</f>
        <v>84.68</v>
      </c>
      <c r="J55" s="260">
        <v>1</v>
      </c>
      <c r="K55" s="281" t="s">
        <v>16</v>
      </c>
      <c r="N55" s="285"/>
      <c r="O55" s="260" t="s">
        <v>65</v>
      </c>
      <c r="P55" s="287"/>
    </row>
    <row r="56" customHeight="1" spans="1:16">
      <c r="A56" s="276"/>
      <c r="B56" s="259"/>
      <c r="C56" s="267" t="s">
        <v>18</v>
      </c>
      <c r="D56" s="267">
        <v>14.53</v>
      </c>
      <c r="E56" s="267">
        <v>6.47</v>
      </c>
      <c r="F56" s="267">
        <v>4.78</v>
      </c>
      <c r="G56" s="267">
        <v>10</v>
      </c>
      <c r="H56" s="267">
        <v>48.9</v>
      </c>
      <c r="I56" s="289"/>
      <c r="J56" s="260"/>
      <c r="K56" s="281"/>
      <c r="N56" s="285" t="s">
        <v>54</v>
      </c>
      <c r="O56" s="288" t="s">
        <v>66</v>
      </c>
      <c r="P56" s="287"/>
    </row>
    <row r="57" customHeight="1" spans="1:16">
      <c r="A57" s="268">
        <v>2022111010086</v>
      </c>
      <c r="B57" s="272" t="s">
        <v>67</v>
      </c>
      <c r="C57" s="263" t="s">
        <v>15</v>
      </c>
      <c r="D57" s="260">
        <v>95</v>
      </c>
      <c r="E57" s="260">
        <v>63</v>
      </c>
      <c r="F57" s="260">
        <v>5</v>
      </c>
      <c r="G57" s="260">
        <v>10</v>
      </c>
      <c r="H57" s="260">
        <v>84.85</v>
      </c>
      <c r="I57" s="289">
        <f t="shared" si="0"/>
        <v>83.47</v>
      </c>
      <c r="J57" s="281">
        <v>2</v>
      </c>
      <c r="K57" s="281" t="s">
        <v>16</v>
      </c>
      <c r="N57" s="285"/>
      <c r="O57" s="288" t="s">
        <v>68</v>
      </c>
      <c r="P57" s="287"/>
    </row>
    <row r="58" customHeight="1" spans="1:16">
      <c r="A58" s="270"/>
      <c r="B58" s="272"/>
      <c r="C58" s="267" t="s">
        <v>18</v>
      </c>
      <c r="D58" s="267">
        <v>20</v>
      </c>
      <c r="E58" s="267">
        <v>6.18</v>
      </c>
      <c r="F58" s="267">
        <v>2.17</v>
      </c>
      <c r="G58" s="267">
        <v>6.67</v>
      </c>
      <c r="H58" s="267">
        <v>48.45</v>
      </c>
      <c r="I58" s="289"/>
      <c r="J58" s="281"/>
      <c r="K58" s="281"/>
      <c r="N58" s="285"/>
      <c r="O58" s="288" t="s">
        <v>69</v>
      </c>
      <c r="P58" s="287"/>
    </row>
    <row r="59" customHeight="1" spans="1:16">
      <c r="A59" s="268">
        <v>2022111010079</v>
      </c>
      <c r="B59" s="272" t="s">
        <v>70</v>
      </c>
      <c r="C59" s="263" t="s">
        <v>15</v>
      </c>
      <c r="D59" s="263">
        <v>18</v>
      </c>
      <c r="E59" s="263">
        <v>102</v>
      </c>
      <c r="F59" s="263">
        <v>15</v>
      </c>
      <c r="G59" s="263">
        <v>15</v>
      </c>
      <c r="H59" s="264">
        <v>85.95</v>
      </c>
      <c r="I59" s="289">
        <f t="shared" si="0"/>
        <v>79.39</v>
      </c>
      <c r="J59" s="260">
        <v>3</v>
      </c>
      <c r="K59" s="281" t="s">
        <v>16</v>
      </c>
      <c r="N59" s="285"/>
      <c r="O59" s="288" t="s">
        <v>71</v>
      </c>
      <c r="P59" s="287"/>
    </row>
    <row r="60" customHeight="1" spans="1:16">
      <c r="A60" s="270"/>
      <c r="B60" s="272"/>
      <c r="C60" s="267" t="s">
        <v>18</v>
      </c>
      <c r="D60" s="267">
        <v>3.79</v>
      </c>
      <c r="E60" s="267">
        <v>10</v>
      </c>
      <c r="F60" s="267">
        <v>6.52</v>
      </c>
      <c r="G60" s="267">
        <v>10</v>
      </c>
      <c r="H60" s="267">
        <v>49.08</v>
      </c>
      <c r="I60" s="289"/>
      <c r="J60" s="260"/>
      <c r="K60" s="281"/>
      <c r="N60" s="285"/>
      <c r="O60" s="288" t="s">
        <v>72</v>
      </c>
      <c r="P60" s="287"/>
    </row>
    <row r="61" customHeight="1" spans="1:16">
      <c r="A61" s="277">
        <v>2022111010087</v>
      </c>
      <c r="B61" s="278" t="s">
        <v>73</v>
      </c>
      <c r="C61" s="263" t="s">
        <v>15</v>
      </c>
      <c r="D61" s="263">
        <v>69.5</v>
      </c>
      <c r="E61" s="263">
        <v>85.25</v>
      </c>
      <c r="F61" s="263">
        <v>15</v>
      </c>
      <c r="G61" s="263">
        <v>0</v>
      </c>
      <c r="H61" s="264">
        <v>85.6</v>
      </c>
      <c r="I61" s="289">
        <f t="shared" ref="I61:I65" si="1">SUM(D62:H62)</f>
        <v>78.3919286887904</v>
      </c>
      <c r="J61" s="298">
        <v>4</v>
      </c>
      <c r="K61" s="281" t="s">
        <v>16</v>
      </c>
      <c r="N61" s="285"/>
      <c r="O61" s="288" t="s">
        <v>74</v>
      </c>
      <c r="P61" s="287"/>
    </row>
    <row r="62" customHeight="1" spans="1:16">
      <c r="A62" s="279"/>
      <c r="B62" s="280"/>
      <c r="C62" s="267" t="s">
        <v>18</v>
      </c>
      <c r="D62" s="267">
        <v>14.6315789473684</v>
      </c>
      <c r="E62" s="267">
        <v>8.3578431372549</v>
      </c>
      <c r="F62" s="267">
        <v>6.52173913043478</v>
      </c>
      <c r="G62" s="267">
        <v>0</v>
      </c>
      <c r="H62" s="267">
        <v>48.8807674737323</v>
      </c>
      <c r="I62" s="289"/>
      <c r="J62" s="298"/>
      <c r="K62" s="281"/>
      <c r="N62" s="285"/>
      <c r="O62" s="288" t="s">
        <v>75</v>
      </c>
      <c r="P62" s="287"/>
    </row>
    <row r="63" customHeight="1" spans="1:16">
      <c r="A63" s="268">
        <v>2022111010070</v>
      </c>
      <c r="B63" s="272" t="s">
        <v>76</v>
      </c>
      <c r="C63" s="263" t="s">
        <v>15</v>
      </c>
      <c r="D63" s="263">
        <v>31</v>
      </c>
      <c r="E63" s="263">
        <v>93</v>
      </c>
      <c r="F63" s="263">
        <v>15</v>
      </c>
      <c r="G63" s="263">
        <v>10</v>
      </c>
      <c r="H63" s="264">
        <v>84.17</v>
      </c>
      <c r="I63" s="289">
        <f t="shared" si="1"/>
        <v>76.9</v>
      </c>
      <c r="J63" s="260">
        <v>5</v>
      </c>
      <c r="K63" s="281" t="s">
        <v>16</v>
      </c>
      <c r="N63" s="285"/>
      <c r="O63" s="288" t="s">
        <v>77</v>
      </c>
      <c r="P63" s="287"/>
    </row>
    <row r="64" customHeight="1" spans="1:16">
      <c r="A64" s="270"/>
      <c r="B64" s="272"/>
      <c r="C64" s="267" t="s">
        <v>18</v>
      </c>
      <c r="D64" s="267">
        <v>6.53</v>
      </c>
      <c r="E64" s="267">
        <v>9.12</v>
      </c>
      <c r="F64" s="267">
        <v>6.52</v>
      </c>
      <c r="G64" s="267">
        <v>6.67</v>
      </c>
      <c r="H64" s="267">
        <v>48.06</v>
      </c>
      <c r="I64" s="289"/>
      <c r="J64" s="252"/>
      <c r="K64" s="281"/>
      <c r="N64" s="285"/>
      <c r="O64" s="288" t="s">
        <v>78</v>
      </c>
      <c r="P64" s="287"/>
    </row>
    <row r="65" customHeight="1" spans="1:16">
      <c r="A65" s="268">
        <v>2022111010083</v>
      </c>
      <c r="B65" s="272" t="s">
        <v>79</v>
      </c>
      <c r="C65" s="263" t="s">
        <v>15</v>
      </c>
      <c r="D65" s="263">
        <v>68</v>
      </c>
      <c r="E65" s="263">
        <v>60</v>
      </c>
      <c r="F65" s="263">
        <v>0</v>
      </c>
      <c r="G65" s="263">
        <v>10</v>
      </c>
      <c r="H65" s="264">
        <v>87.04</v>
      </c>
      <c r="I65" s="289">
        <f t="shared" si="1"/>
        <v>76.57</v>
      </c>
      <c r="J65" s="260">
        <v>6</v>
      </c>
      <c r="K65" s="281" t="s">
        <v>47</v>
      </c>
      <c r="N65" s="285"/>
      <c r="O65" s="288" t="s">
        <v>80</v>
      </c>
      <c r="P65" s="287"/>
    </row>
    <row r="66" customHeight="1" spans="1:16">
      <c r="A66" s="270"/>
      <c r="B66" s="272"/>
      <c r="C66" s="267" t="s">
        <v>18</v>
      </c>
      <c r="D66" s="267">
        <v>14.32</v>
      </c>
      <c r="E66" s="267">
        <v>5.88</v>
      </c>
      <c r="F66" s="267">
        <v>0</v>
      </c>
      <c r="G66" s="299">
        <v>6.67</v>
      </c>
      <c r="H66" s="267">
        <v>49.7</v>
      </c>
      <c r="I66" s="289"/>
      <c r="J66" s="252"/>
      <c r="K66" s="281"/>
      <c r="N66" s="285"/>
      <c r="O66" s="288" t="s">
        <v>81</v>
      </c>
      <c r="P66" s="287"/>
    </row>
    <row r="67" customHeight="1" spans="1:16">
      <c r="A67" s="275">
        <v>2022111010067</v>
      </c>
      <c r="B67" s="259" t="s">
        <v>82</v>
      </c>
      <c r="C67" s="263" t="s">
        <v>15</v>
      </c>
      <c r="D67" s="263">
        <v>43</v>
      </c>
      <c r="E67" s="263">
        <v>60</v>
      </c>
      <c r="F67" s="263">
        <v>8</v>
      </c>
      <c r="G67" s="263">
        <v>10</v>
      </c>
      <c r="H67" s="264">
        <v>87.56</v>
      </c>
      <c r="I67" s="289">
        <f t="shared" ref="I67:I69" si="2">SUM(D68:H68)</f>
        <v>75.0823529411765</v>
      </c>
      <c r="J67" s="260">
        <v>7</v>
      </c>
      <c r="K67" s="281" t="s">
        <v>47</v>
      </c>
      <c r="N67" s="285"/>
      <c r="O67" s="288" t="s">
        <v>83</v>
      </c>
      <c r="P67" s="287"/>
    </row>
    <row r="68" customHeight="1" spans="1:16">
      <c r="A68" s="276"/>
      <c r="B68" s="259"/>
      <c r="C68" s="267" t="s">
        <v>18</v>
      </c>
      <c r="D68" s="267">
        <v>9.05</v>
      </c>
      <c r="E68" s="300">
        <v>5.88235294117647</v>
      </c>
      <c r="F68" s="267">
        <v>3.48</v>
      </c>
      <c r="G68" s="267">
        <v>6.67</v>
      </c>
      <c r="H68" s="267">
        <v>50</v>
      </c>
      <c r="I68" s="289"/>
      <c r="J68" s="252"/>
      <c r="K68" s="281"/>
      <c r="N68" s="285"/>
      <c r="O68" s="288" t="s">
        <v>84</v>
      </c>
      <c r="P68" s="287"/>
    </row>
    <row r="69" customHeight="1" spans="1:16">
      <c r="A69" s="268">
        <v>2022111010096</v>
      </c>
      <c r="B69" s="301" t="s">
        <v>85</v>
      </c>
      <c r="C69" s="263" t="s">
        <v>15</v>
      </c>
      <c r="D69" s="263">
        <v>31</v>
      </c>
      <c r="E69" s="263">
        <v>66</v>
      </c>
      <c r="F69" s="263">
        <v>23</v>
      </c>
      <c r="G69" s="263">
        <v>0</v>
      </c>
      <c r="H69" s="264">
        <v>85.59</v>
      </c>
      <c r="I69" s="289">
        <f t="shared" si="2"/>
        <v>71.88</v>
      </c>
      <c r="J69" s="260">
        <v>8</v>
      </c>
      <c r="K69" s="281" t="s">
        <v>47</v>
      </c>
      <c r="N69" s="285"/>
      <c r="O69" s="288" t="s">
        <v>86</v>
      </c>
      <c r="P69" s="287"/>
    </row>
    <row r="70" customHeight="1" spans="1:16">
      <c r="A70" s="270"/>
      <c r="B70" s="301"/>
      <c r="C70" s="267" t="s">
        <v>18</v>
      </c>
      <c r="D70" s="267">
        <v>6.53</v>
      </c>
      <c r="E70" s="267">
        <v>6.47</v>
      </c>
      <c r="F70" s="267">
        <v>10</v>
      </c>
      <c r="G70" s="267">
        <v>0</v>
      </c>
      <c r="H70" s="267">
        <v>48.88</v>
      </c>
      <c r="I70" s="289"/>
      <c r="J70" s="252"/>
      <c r="K70" s="281"/>
      <c r="N70" s="285"/>
      <c r="O70" s="288" t="s">
        <v>87</v>
      </c>
      <c r="P70" s="287"/>
    </row>
    <row r="71" customHeight="1" spans="1:16">
      <c r="A71" s="268">
        <v>202211010075</v>
      </c>
      <c r="B71" s="272" t="s">
        <v>88</v>
      </c>
      <c r="C71" s="263" t="s">
        <v>15</v>
      </c>
      <c r="D71" s="263">
        <v>35.25</v>
      </c>
      <c r="E71" s="263">
        <v>64.5</v>
      </c>
      <c r="F71" s="263">
        <v>0</v>
      </c>
      <c r="G71" s="263">
        <v>0</v>
      </c>
      <c r="H71" s="264">
        <v>86.22</v>
      </c>
      <c r="I71" s="289">
        <f>SUM(D72:H72)</f>
        <v>62.9793924590586</v>
      </c>
      <c r="J71" s="260">
        <v>9</v>
      </c>
      <c r="K71" s="281" t="s">
        <v>47</v>
      </c>
      <c r="N71" s="285"/>
      <c r="O71" s="288" t="s">
        <v>89</v>
      </c>
      <c r="P71" s="287"/>
    </row>
    <row r="72" customHeight="1" spans="1:16">
      <c r="A72" s="270"/>
      <c r="B72" s="272"/>
      <c r="C72" s="267" t="s">
        <v>18</v>
      </c>
      <c r="D72" s="267">
        <v>7.42105263157895</v>
      </c>
      <c r="E72" s="267">
        <v>6.32352941176471</v>
      </c>
      <c r="F72" s="267">
        <v>0</v>
      </c>
      <c r="G72" s="267">
        <v>0</v>
      </c>
      <c r="H72" s="267">
        <v>49.2348104157149</v>
      </c>
      <c r="I72" s="289"/>
      <c r="J72" s="252"/>
      <c r="K72" s="281"/>
      <c r="N72" s="285"/>
      <c r="O72" s="288" t="s">
        <v>90</v>
      </c>
      <c r="P72" s="287"/>
    </row>
    <row r="73" customHeight="1" spans="1:16">
      <c r="A73" s="275">
        <v>2022111010085</v>
      </c>
      <c r="B73" s="262" t="s">
        <v>91</v>
      </c>
      <c r="C73" s="263" t="s">
        <v>15</v>
      </c>
      <c r="D73" s="263">
        <v>39</v>
      </c>
      <c r="E73" s="263">
        <v>60</v>
      </c>
      <c r="F73" s="263">
        <v>0</v>
      </c>
      <c r="G73" s="263">
        <v>0</v>
      </c>
      <c r="H73" s="263">
        <v>85</v>
      </c>
      <c r="I73" s="289">
        <f t="shared" ref="I73:I77" si="3">SUM(D74:H74)</f>
        <v>62.63</v>
      </c>
      <c r="J73" s="260">
        <v>10</v>
      </c>
      <c r="K73" s="281" t="s">
        <v>47</v>
      </c>
      <c r="N73" s="285"/>
      <c r="O73" s="288" t="s">
        <v>92</v>
      </c>
      <c r="P73" s="287"/>
    </row>
    <row r="74" customHeight="1" spans="1:16">
      <c r="A74" s="276"/>
      <c r="B74" s="266"/>
      <c r="C74" s="267" t="s">
        <v>18</v>
      </c>
      <c r="D74" s="267">
        <v>8.21</v>
      </c>
      <c r="E74" s="267">
        <v>5.88</v>
      </c>
      <c r="F74" s="267">
        <v>0</v>
      </c>
      <c r="G74" s="267">
        <v>0</v>
      </c>
      <c r="H74" s="267">
        <v>48.54</v>
      </c>
      <c r="I74" s="289"/>
      <c r="J74" s="252"/>
      <c r="K74" s="281"/>
      <c r="N74" s="285"/>
      <c r="O74" s="302" t="s">
        <v>93</v>
      </c>
      <c r="P74" s="287"/>
    </row>
    <row r="75" customHeight="1" spans="1:16">
      <c r="A75" s="275">
        <v>2022111010094</v>
      </c>
      <c r="B75" s="259" t="s">
        <v>94</v>
      </c>
      <c r="C75" s="263" t="s">
        <v>15</v>
      </c>
      <c r="D75" s="263">
        <v>28</v>
      </c>
      <c r="E75" s="263">
        <v>60</v>
      </c>
      <c r="F75" s="263">
        <v>5</v>
      </c>
      <c r="G75" s="263">
        <v>0</v>
      </c>
      <c r="H75" s="264">
        <v>82.15</v>
      </c>
      <c r="I75" s="289">
        <f t="shared" si="3"/>
        <v>60.85</v>
      </c>
      <c r="J75" s="260">
        <v>11</v>
      </c>
      <c r="K75" s="281" t="s">
        <v>47</v>
      </c>
      <c r="N75" s="285"/>
      <c r="O75" s="296" t="s">
        <v>95</v>
      </c>
      <c r="P75" s="287"/>
    </row>
    <row r="76" customHeight="1" spans="1:16">
      <c r="A76" s="276"/>
      <c r="B76" s="259"/>
      <c r="C76" s="267" t="s">
        <v>18</v>
      </c>
      <c r="D76" s="267">
        <v>5.89</v>
      </c>
      <c r="E76" s="267">
        <v>5.88</v>
      </c>
      <c r="F76" s="267">
        <v>2.17</v>
      </c>
      <c r="G76" s="267">
        <v>0</v>
      </c>
      <c r="H76" s="267">
        <v>46.91</v>
      </c>
      <c r="I76" s="289"/>
      <c r="J76" s="252"/>
      <c r="K76" s="281"/>
      <c r="N76" s="285"/>
      <c r="O76" s="281" t="s">
        <v>96</v>
      </c>
      <c r="P76" s="287"/>
    </row>
    <row r="77" customHeight="1" spans="1:16">
      <c r="A77" s="275">
        <v>2022111010074</v>
      </c>
      <c r="B77" s="262" t="s">
        <v>97</v>
      </c>
      <c r="C77" s="263" t="s">
        <v>15</v>
      </c>
      <c r="D77" s="263">
        <v>8.25</v>
      </c>
      <c r="E77" s="263">
        <v>66.75</v>
      </c>
      <c r="F77" s="263">
        <v>0</v>
      </c>
      <c r="G77" s="263">
        <v>0</v>
      </c>
      <c r="H77" s="264">
        <v>87.52</v>
      </c>
      <c r="I77" s="289">
        <f t="shared" si="3"/>
        <v>58.26</v>
      </c>
      <c r="J77" s="260">
        <v>12</v>
      </c>
      <c r="K77" s="281" t="s">
        <v>47</v>
      </c>
      <c r="N77" s="285"/>
      <c r="O77" s="281" t="s">
        <v>98</v>
      </c>
      <c r="P77" s="287"/>
    </row>
    <row r="78" customHeight="1" spans="1:16">
      <c r="A78" s="276"/>
      <c r="B78" s="266"/>
      <c r="C78" s="267" t="s">
        <v>18</v>
      </c>
      <c r="D78" s="267">
        <v>1.74</v>
      </c>
      <c r="E78" s="267">
        <v>6.54</v>
      </c>
      <c r="F78" s="267">
        <v>0</v>
      </c>
      <c r="G78" s="267">
        <v>0</v>
      </c>
      <c r="H78" s="267">
        <v>49.98</v>
      </c>
      <c r="I78" s="289"/>
      <c r="J78" s="252"/>
      <c r="K78" s="281"/>
      <c r="N78" s="285"/>
      <c r="O78" s="303" t="s">
        <v>99</v>
      </c>
      <c r="P78" s="287"/>
    </row>
    <row r="79" customHeight="1" spans="1:16">
      <c r="A79" s="268">
        <v>2022111010089</v>
      </c>
      <c r="B79" s="269" t="s">
        <v>100</v>
      </c>
      <c r="C79" s="263" t="s">
        <v>15</v>
      </c>
      <c r="D79" s="263">
        <v>15</v>
      </c>
      <c r="E79" s="263">
        <v>60</v>
      </c>
      <c r="F79" s="263">
        <v>0</v>
      </c>
      <c r="G79" s="263">
        <v>0</v>
      </c>
      <c r="H79" s="264">
        <v>85.52</v>
      </c>
      <c r="I79" s="289">
        <f>SUM(D80:H80)</f>
        <v>57.88</v>
      </c>
      <c r="J79" s="260">
        <v>13</v>
      </c>
      <c r="K79" s="281" t="s">
        <v>47</v>
      </c>
      <c r="N79" s="285"/>
      <c r="O79" s="281" t="s">
        <v>101</v>
      </c>
      <c r="P79" s="287"/>
    </row>
    <row r="80" customHeight="1" spans="1:16">
      <c r="A80" s="270"/>
      <c r="B80" s="271"/>
      <c r="C80" s="267" t="s">
        <v>18</v>
      </c>
      <c r="D80" s="267">
        <v>3.16</v>
      </c>
      <c r="E80" s="267">
        <v>5.88</v>
      </c>
      <c r="F80" s="267">
        <v>0</v>
      </c>
      <c r="G80" s="267">
        <v>0</v>
      </c>
      <c r="H80" s="267">
        <v>48.84</v>
      </c>
      <c r="I80" s="289"/>
      <c r="J80" s="252"/>
      <c r="K80" s="281"/>
      <c r="N80" s="292" t="s">
        <v>61</v>
      </c>
      <c r="O80" s="304" t="s">
        <v>102</v>
      </c>
      <c r="P80" s="287"/>
    </row>
    <row r="81" customHeight="1" spans="14:16">
      <c r="N81" s="305"/>
      <c r="O81" s="304" t="s">
        <v>103</v>
      </c>
      <c r="P81" s="287"/>
    </row>
    <row r="82" customHeight="1" spans="14:16">
      <c r="N82" s="305"/>
      <c r="O82" s="304" t="s">
        <v>104</v>
      </c>
      <c r="P82" s="287"/>
    </row>
    <row r="83" customHeight="1" spans="14:16">
      <c r="N83" s="305"/>
      <c r="O83" s="304" t="s">
        <v>105</v>
      </c>
      <c r="P83" s="287"/>
    </row>
    <row r="84" customHeight="1" spans="14:16">
      <c r="N84" s="305"/>
      <c r="O84" s="304" t="s">
        <v>106</v>
      </c>
      <c r="P84" s="287"/>
    </row>
    <row r="85" customHeight="1" spans="14:16">
      <c r="N85" s="305"/>
      <c r="O85" s="304" t="s">
        <v>107</v>
      </c>
      <c r="P85" s="287"/>
    </row>
    <row r="86" customHeight="1" spans="14:16">
      <c r="N86" s="305"/>
      <c r="O86" s="304" t="s">
        <v>108</v>
      </c>
      <c r="P86" s="287"/>
    </row>
    <row r="87" customHeight="1" spans="14:16">
      <c r="N87" s="305"/>
      <c r="O87" s="304" t="s">
        <v>109</v>
      </c>
      <c r="P87" s="287"/>
    </row>
    <row r="88" customHeight="1" spans="14:16">
      <c r="N88" s="305"/>
      <c r="O88" s="304" t="s">
        <v>110</v>
      </c>
      <c r="P88" s="287"/>
    </row>
    <row r="89" customHeight="1" spans="14:16">
      <c r="N89" s="305"/>
      <c r="O89" s="304" t="s">
        <v>111</v>
      </c>
      <c r="P89" s="287"/>
    </row>
    <row r="90" customHeight="1" spans="14:16">
      <c r="N90" s="305"/>
      <c r="O90" s="304" t="s">
        <v>112</v>
      </c>
      <c r="P90" s="287"/>
    </row>
    <row r="91" customHeight="1" spans="14:16">
      <c r="N91" s="305"/>
      <c r="O91" s="304" t="s">
        <v>113</v>
      </c>
      <c r="P91" s="287"/>
    </row>
    <row r="92" customHeight="1" spans="14:16">
      <c r="N92" s="305"/>
      <c r="O92" s="304" t="s">
        <v>114</v>
      </c>
      <c r="P92" s="287"/>
    </row>
    <row r="93" customHeight="1" spans="14:16">
      <c r="N93" s="305"/>
      <c r="O93" s="304" t="s">
        <v>115</v>
      </c>
      <c r="P93" s="287"/>
    </row>
    <row r="94" customHeight="1" spans="14:16">
      <c r="N94" s="305"/>
      <c r="O94" s="304" t="s">
        <v>116</v>
      </c>
      <c r="P94" s="287"/>
    </row>
    <row r="95" customHeight="1" spans="14:16">
      <c r="N95" s="305"/>
      <c r="O95" s="304" t="s">
        <v>117</v>
      </c>
      <c r="P95" s="287"/>
    </row>
    <row r="96" customHeight="1" spans="14:16">
      <c r="N96" s="305"/>
      <c r="O96" s="304" t="s">
        <v>118</v>
      </c>
      <c r="P96" s="287"/>
    </row>
    <row r="97" customHeight="1" spans="14:16">
      <c r="N97" s="305"/>
      <c r="O97" s="304" t="s">
        <v>119</v>
      </c>
      <c r="P97" s="287"/>
    </row>
    <row r="98" customHeight="1" spans="14:16">
      <c r="N98" s="305"/>
      <c r="O98" s="304" t="s">
        <v>120</v>
      </c>
      <c r="P98" s="287"/>
    </row>
    <row r="99" customHeight="1" spans="14:16">
      <c r="N99" s="305"/>
      <c r="O99" s="288" t="s">
        <v>121</v>
      </c>
      <c r="P99" s="287"/>
    </row>
    <row r="100" customHeight="1" spans="14:16">
      <c r="N100" s="295"/>
      <c r="O100" s="288" t="s">
        <v>122</v>
      </c>
      <c r="P100" s="306"/>
    </row>
  </sheetData>
  <mergeCells count="120">
    <mergeCell ref="A22:K22"/>
    <mergeCell ref="A23:K23"/>
    <mergeCell ref="N24:U24"/>
    <mergeCell ref="A28:K28"/>
    <mergeCell ref="A32:K32"/>
    <mergeCell ref="A37:K37"/>
    <mergeCell ref="A48:K48"/>
    <mergeCell ref="A53:K53"/>
    <mergeCell ref="A25:A26"/>
    <mergeCell ref="A29:A30"/>
    <mergeCell ref="A34:A35"/>
    <mergeCell ref="A39:A40"/>
    <mergeCell ref="A41:A42"/>
    <mergeCell ref="A43:A44"/>
    <mergeCell ref="A45:A46"/>
    <mergeCell ref="A50:A51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B25:B26"/>
    <mergeCell ref="B29:B30"/>
    <mergeCell ref="B34:B35"/>
    <mergeCell ref="B39:B40"/>
    <mergeCell ref="B41:B42"/>
    <mergeCell ref="B43:B44"/>
    <mergeCell ref="B45:B46"/>
    <mergeCell ref="B50:B51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I25:I26"/>
    <mergeCell ref="I29:I30"/>
    <mergeCell ref="I34:I35"/>
    <mergeCell ref="I39:I40"/>
    <mergeCell ref="I41:I42"/>
    <mergeCell ref="I43:I44"/>
    <mergeCell ref="I45:I46"/>
    <mergeCell ref="I50:I51"/>
    <mergeCell ref="I55:I56"/>
    <mergeCell ref="I57:I58"/>
    <mergeCell ref="I59:I60"/>
    <mergeCell ref="I61:I62"/>
    <mergeCell ref="I63:I64"/>
    <mergeCell ref="I65:I66"/>
    <mergeCell ref="I67:I68"/>
    <mergeCell ref="I69:I70"/>
    <mergeCell ref="I71:I72"/>
    <mergeCell ref="I73:I74"/>
    <mergeCell ref="I75:I76"/>
    <mergeCell ref="I77:I78"/>
    <mergeCell ref="I79:I80"/>
    <mergeCell ref="J25:J26"/>
    <mergeCell ref="J29:J30"/>
    <mergeCell ref="J34:J35"/>
    <mergeCell ref="J39:J40"/>
    <mergeCell ref="J41:J42"/>
    <mergeCell ref="J43:J44"/>
    <mergeCell ref="J45:J46"/>
    <mergeCell ref="J50:J51"/>
    <mergeCell ref="J55:J56"/>
    <mergeCell ref="J57:J58"/>
    <mergeCell ref="J59:J60"/>
    <mergeCell ref="J61:J62"/>
    <mergeCell ref="J63:J64"/>
    <mergeCell ref="J65:J66"/>
    <mergeCell ref="J67:J68"/>
    <mergeCell ref="J69:J70"/>
    <mergeCell ref="J71:J72"/>
    <mergeCell ref="J73:J74"/>
    <mergeCell ref="J75:J76"/>
    <mergeCell ref="J77:J78"/>
    <mergeCell ref="J79:J80"/>
    <mergeCell ref="K25:K26"/>
    <mergeCell ref="K29:K30"/>
    <mergeCell ref="K34:K35"/>
    <mergeCell ref="K39:K40"/>
    <mergeCell ref="K41:K42"/>
    <mergeCell ref="K43:K44"/>
    <mergeCell ref="K45:K46"/>
    <mergeCell ref="K50:K51"/>
    <mergeCell ref="K55:K56"/>
    <mergeCell ref="K57:K58"/>
    <mergeCell ref="K59:K60"/>
    <mergeCell ref="K61:K62"/>
    <mergeCell ref="K63:K64"/>
    <mergeCell ref="K65:K66"/>
    <mergeCell ref="K67:K68"/>
    <mergeCell ref="K69:K70"/>
    <mergeCell ref="K71:K72"/>
    <mergeCell ref="K73:K74"/>
    <mergeCell ref="K75:K76"/>
    <mergeCell ref="K77:K78"/>
    <mergeCell ref="K79:K80"/>
    <mergeCell ref="N26:N29"/>
    <mergeCell ref="N30:N32"/>
    <mergeCell ref="N33:N47"/>
    <mergeCell ref="N48:N55"/>
    <mergeCell ref="N56:N79"/>
    <mergeCell ref="N80:N100"/>
    <mergeCell ref="P26:P100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J69"/>
  <sheetViews>
    <sheetView zoomScale="72" zoomScaleNormal="72" topLeftCell="A16" workbookViewId="0">
      <selection activeCell="N50" sqref="N49:N50"/>
    </sheetView>
  </sheetViews>
  <sheetFormatPr defaultColWidth="9.58333333333333" defaultRowHeight="13" customHeight="1"/>
  <cols>
    <col min="1" max="1" width="16.25" style="199" customWidth="1"/>
    <col min="2" max="2" width="7.75" style="199" customWidth="1"/>
    <col min="3" max="3" width="14.25" style="199" customWidth="1"/>
    <col min="4" max="4" width="17.1666666666667" style="199" customWidth="1"/>
    <col min="5" max="5" width="16.75" style="199" customWidth="1"/>
    <col min="6" max="8" width="17.1666666666667" style="199" customWidth="1"/>
    <col min="9" max="9" width="9.58333333333333" style="33"/>
    <col min="10" max="10" width="9.58333333333333" style="34"/>
    <col min="11" max="12" width="9.58333333333333" style="33"/>
    <col min="13" max="13" width="14.0833333333333" style="33" customWidth="1"/>
    <col min="14" max="14" width="14.4166666666667" style="33" customWidth="1"/>
    <col min="15" max="16384" width="9.58333333333333" style="33"/>
  </cols>
  <sheetData>
    <row r="1" customHeight="1" spans="13:23">
      <c r="M1" s="34"/>
      <c r="N1" s="237" t="s">
        <v>123</v>
      </c>
      <c r="O1" s="237"/>
      <c r="P1" s="237"/>
      <c r="Q1" s="237"/>
      <c r="R1" s="237"/>
      <c r="S1" s="237"/>
      <c r="T1" s="237"/>
      <c r="U1" s="237"/>
      <c r="V1" s="237"/>
      <c r="W1" s="237"/>
    </row>
    <row r="2" customHeight="1" spans="1:24">
      <c r="A2" s="200" t="s">
        <v>124</v>
      </c>
      <c r="B2" s="200"/>
      <c r="C2" s="200"/>
      <c r="D2" s="200"/>
      <c r="E2" s="200"/>
      <c r="F2" s="200"/>
      <c r="G2" s="200"/>
      <c r="H2" s="200"/>
      <c r="I2" s="200"/>
      <c r="J2" s="200"/>
      <c r="M2" s="34" t="s">
        <v>17</v>
      </c>
      <c r="N2" s="206" t="s">
        <v>2</v>
      </c>
      <c r="O2" s="205" t="s">
        <v>3</v>
      </c>
      <c r="P2" s="205"/>
      <c r="Q2" s="203" t="s">
        <v>4</v>
      </c>
      <c r="R2" s="204" t="s">
        <v>5</v>
      </c>
      <c r="S2" s="205" t="s">
        <v>6</v>
      </c>
      <c r="T2" s="205" t="s">
        <v>7</v>
      </c>
      <c r="U2" s="203" t="s">
        <v>8</v>
      </c>
      <c r="V2" s="203" t="s">
        <v>9</v>
      </c>
      <c r="W2" s="215" t="s">
        <v>10</v>
      </c>
      <c r="X2" s="239" t="s">
        <v>11</v>
      </c>
    </row>
    <row r="3" customHeight="1" spans="1:24">
      <c r="A3" s="200" t="s">
        <v>22</v>
      </c>
      <c r="B3" s="200"/>
      <c r="C3" s="200"/>
      <c r="M3" s="238" t="s">
        <v>125</v>
      </c>
      <c r="N3" s="309" t="s">
        <v>13</v>
      </c>
      <c r="O3" s="207" t="s">
        <v>14</v>
      </c>
      <c r="P3" s="207" t="s">
        <v>15</v>
      </c>
      <c r="Q3" s="207">
        <v>60</v>
      </c>
      <c r="R3" s="207">
        <v>60</v>
      </c>
      <c r="S3" s="207">
        <v>0</v>
      </c>
      <c r="T3" s="207">
        <v>0</v>
      </c>
      <c r="U3" s="208">
        <v>87.13</v>
      </c>
      <c r="V3" s="240">
        <f>SUM(Q4:U4)</f>
        <v>80</v>
      </c>
      <c r="W3" s="50">
        <v>1</v>
      </c>
      <c r="X3" s="50" t="s">
        <v>16</v>
      </c>
    </row>
    <row r="4" customHeight="1" spans="1:24">
      <c r="A4" s="201" t="s">
        <v>2</v>
      </c>
      <c r="B4" s="202" t="s">
        <v>3</v>
      </c>
      <c r="C4" s="202"/>
      <c r="D4" s="203" t="s">
        <v>4</v>
      </c>
      <c r="E4" s="204" t="s">
        <v>5</v>
      </c>
      <c r="F4" s="205" t="s">
        <v>6</v>
      </c>
      <c r="G4" s="205" t="s">
        <v>7</v>
      </c>
      <c r="H4" s="203" t="s">
        <v>8</v>
      </c>
      <c r="I4" s="203" t="s">
        <v>9</v>
      </c>
      <c r="J4" s="215" t="s">
        <v>10</v>
      </c>
      <c r="K4" s="239" t="s">
        <v>11</v>
      </c>
      <c r="M4" s="238"/>
      <c r="N4" s="206"/>
      <c r="O4" s="207"/>
      <c r="P4" s="209" t="s">
        <v>18</v>
      </c>
      <c r="Q4" s="209">
        <f>Q3/$Q$3*20</f>
        <v>20</v>
      </c>
      <c r="R4" s="209">
        <f>R3/$R$3*10</f>
        <v>10</v>
      </c>
      <c r="S4" s="209">
        <v>0</v>
      </c>
      <c r="T4" s="209">
        <v>0</v>
      </c>
      <c r="U4" s="209">
        <f>U3/$U$3*50</f>
        <v>50</v>
      </c>
      <c r="V4" s="240"/>
      <c r="W4" s="50"/>
      <c r="X4" s="50"/>
    </row>
    <row r="5" customHeight="1" spans="1:24">
      <c r="A5" s="309" t="s">
        <v>24</v>
      </c>
      <c r="B5" s="207" t="s">
        <v>25</v>
      </c>
      <c r="C5" s="207" t="s">
        <v>15</v>
      </c>
      <c r="D5" s="207">
        <v>25</v>
      </c>
      <c r="E5" s="207">
        <v>60</v>
      </c>
      <c r="F5" s="207">
        <v>0</v>
      </c>
      <c r="G5" s="207">
        <v>0</v>
      </c>
      <c r="H5" s="208">
        <v>85.63</v>
      </c>
      <c r="I5" s="240">
        <f>SUM(D6:H6)</f>
        <v>80</v>
      </c>
      <c r="J5" s="50">
        <v>1</v>
      </c>
      <c r="K5" s="241" t="s">
        <v>16</v>
      </c>
      <c r="M5" s="238" t="s">
        <v>126</v>
      </c>
      <c r="N5" s="309" t="s">
        <v>24</v>
      </c>
      <c r="O5" s="207" t="s">
        <v>25</v>
      </c>
      <c r="P5" s="207" t="s">
        <v>15</v>
      </c>
      <c r="Q5" s="207">
        <v>25</v>
      </c>
      <c r="R5" s="207">
        <v>60</v>
      </c>
      <c r="S5" s="207">
        <v>0</v>
      </c>
      <c r="T5" s="207">
        <v>0</v>
      </c>
      <c r="U5" s="208">
        <v>85.63</v>
      </c>
      <c r="V5" s="240">
        <f>SUM(Q6:U6)</f>
        <v>67.4725505948965</v>
      </c>
      <c r="W5" s="50">
        <v>3</v>
      </c>
      <c r="X5" s="50" t="s">
        <v>16</v>
      </c>
    </row>
    <row r="6" customHeight="1" spans="1:24">
      <c r="A6" s="206"/>
      <c r="B6" s="207"/>
      <c r="C6" s="209" t="s">
        <v>18</v>
      </c>
      <c r="D6" s="209">
        <f>D5/D5*20</f>
        <v>20</v>
      </c>
      <c r="E6" s="209">
        <f>E5/E5*10</f>
        <v>10</v>
      </c>
      <c r="F6" s="209">
        <v>0</v>
      </c>
      <c r="G6" s="209">
        <v>0</v>
      </c>
      <c r="H6" s="209">
        <f>H5/H5*50</f>
        <v>50</v>
      </c>
      <c r="I6" s="240"/>
      <c r="J6" s="50"/>
      <c r="K6" s="241"/>
      <c r="M6" s="238"/>
      <c r="N6" s="206"/>
      <c r="O6" s="207"/>
      <c r="P6" s="209" t="s">
        <v>18</v>
      </c>
      <c r="Q6" s="209">
        <f>Q5/$Q$3*20</f>
        <v>8.33333333333333</v>
      </c>
      <c r="R6" s="209">
        <f>R5/$R$3*10</f>
        <v>10</v>
      </c>
      <c r="S6" s="209">
        <v>0</v>
      </c>
      <c r="T6" s="209">
        <v>0</v>
      </c>
      <c r="U6" s="209">
        <f>U5/$U$3*50</f>
        <v>49.1392172615632</v>
      </c>
      <c r="V6" s="240"/>
      <c r="W6" s="50"/>
      <c r="X6" s="50"/>
    </row>
    <row r="7" customHeight="1" spans="1:24">
      <c r="A7" s="210"/>
      <c r="B7" s="210"/>
      <c r="C7" s="210"/>
      <c r="D7" s="210"/>
      <c r="E7" s="210"/>
      <c r="F7" s="210"/>
      <c r="G7" s="210"/>
      <c r="H7" s="210"/>
      <c r="I7" s="227"/>
      <c r="M7" s="238" t="s">
        <v>127</v>
      </c>
      <c r="N7" s="224">
        <v>2022111010056</v>
      </c>
      <c r="O7" s="217" t="s">
        <v>43</v>
      </c>
      <c r="P7" s="218" t="s">
        <v>15</v>
      </c>
      <c r="Q7" s="218">
        <v>27</v>
      </c>
      <c r="R7" s="218">
        <v>60</v>
      </c>
      <c r="S7" s="218">
        <v>5</v>
      </c>
      <c r="T7" s="218">
        <v>0</v>
      </c>
      <c r="U7" s="219">
        <v>85.41</v>
      </c>
      <c r="V7" s="243">
        <f>SUM(Q8:U8)</f>
        <v>78.0129691265925</v>
      </c>
      <c r="W7" s="245">
        <v>2</v>
      </c>
      <c r="X7" s="50" t="s">
        <v>16</v>
      </c>
    </row>
    <row r="8" customHeight="1" spans="1:24">
      <c r="A8" s="200" t="s">
        <v>1</v>
      </c>
      <c r="B8" s="200"/>
      <c r="C8" s="200"/>
      <c r="M8" s="238"/>
      <c r="N8" s="225"/>
      <c r="O8" s="221"/>
      <c r="P8" s="222" t="s">
        <v>18</v>
      </c>
      <c r="Q8" s="209">
        <f>Q7/$Q$3*20</f>
        <v>9</v>
      </c>
      <c r="R8" s="209">
        <f>R7/$R$3*10</f>
        <v>10</v>
      </c>
      <c r="S8" s="222">
        <f>S7/S7*10</f>
        <v>10</v>
      </c>
      <c r="T8" s="222">
        <v>0</v>
      </c>
      <c r="U8" s="209">
        <f>U7/$U$3*50</f>
        <v>49.0129691265924</v>
      </c>
      <c r="V8" s="243"/>
      <c r="W8" s="246"/>
      <c r="X8" s="50"/>
    </row>
    <row r="9" customHeight="1" spans="1:23">
      <c r="A9" s="201" t="s">
        <v>2</v>
      </c>
      <c r="B9" s="202" t="s">
        <v>3</v>
      </c>
      <c r="C9" s="202"/>
      <c r="D9" s="203" t="s">
        <v>4</v>
      </c>
      <c r="E9" s="204" t="s">
        <v>5</v>
      </c>
      <c r="F9" s="205" t="s">
        <v>6</v>
      </c>
      <c r="G9" s="205" t="s">
        <v>7</v>
      </c>
      <c r="H9" s="203" t="s">
        <v>8</v>
      </c>
      <c r="I9" s="203" t="s">
        <v>9</v>
      </c>
      <c r="J9" s="215" t="s">
        <v>10</v>
      </c>
      <c r="K9" s="239" t="s">
        <v>11</v>
      </c>
      <c r="M9" s="34" t="s">
        <v>128</v>
      </c>
      <c r="N9" s="34"/>
      <c r="O9" s="34"/>
      <c r="P9" s="34"/>
      <c r="Q9" s="34"/>
      <c r="R9" s="34"/>
      <c r="S9" s="34"/>
      <c r="T9" s="34"/>
      <c r="U9" s="34"/>
      <c r="V9" s="34"/>
      <c r="W9" s="34"/>
    </row>
    <row r="10" customHeight="1" spans="1:11">
      <c r="A10" s="309" t="s">
        <v>13</v>
      </c>
      <c r="B10" s="207" t="s">
        <v>14</v>
      </c>
      <c r="C10" s="207" t="s">
        <v>15</v>
      </c>
      <c r="D10" s="207">
        <v>60</v>
      </c>
      <c r="E10" s="207">
        <v>60</v>
      </c>
      <c r="F10" s="207">
        <v>0</v>
      </c>
      <c r="G10" s="207">
        <v>0</v>
      </c>
      <c r="H10" s="208">
        <v>87.13</v>
      </c>
      <c r="I10" s="240">
        <f>SUM(D11:H11)</f>
        <v>80</v>
      </c>
      <c r="J10" s="50">
        <v>1</v>
      </c>
      <c r="K10" s="50" t="s">
        <v>16</v>
      </c>
    </row>
    <row r="11" customHeight="1" spans="1:20">
      <c r="A11" s="206"/>
      <c r="B11" s="207"/>
      <c r="C11" s="209" t="s">
        <v>18</v>
      </c>
      <c r="D11" s="209">
        <f>D10/D10*20</f>
        <v>20</v>
      </c>
      <c r="E11" s="209">
        <f>E10/E10*10</f>
        <v>10</v>
      </c>
      <c r="F11" s="209">
        <v>0</v>
      </c>
      <c r="G11" s="209">
        <v>0</v>
      </c>
      <c r="H11" s="209">
        <f>H10/H10*50</f>
        <v>50</v>
      </c>
      <c r="I11" s="240"/>
      <c r="J11" s="50"/>
      <c r="K11" s="50"/>
      <c r="N11" s="34"/>
      <c r="O11" s="34"/>
      <c r="P11" s="34"/>
      <c r="Q11" s="34"/>
      <c r="R11" s="34"/>
      <c r="S11" s="34"/>
      <c r="T11" s="34"/>
    </row>
    <row r="12" customHeight="1" spans="1:20">
      <c r="A12" s="211"/>
      <c r="B12" s="212"/>
      <c r="C12" s="212"/>
      <c r="D12" s="212"/>
      <c r="E12" s="212"/>
      <c r="F12" s="212"/>
      <c r="G12" s="212"/>
      <c r="H12" s="212"/>
      <c r="I12" s="242"/>
      <c r="N12" s="34"/>
      <c r="O12" s="34"/>
      <c r="P12" s="34"/>
      <c r="Q12" s="34"/>
      <c r="R12" s="34"/>
      <c r="S12" s="34"/>
      <c r="T12" s="34"/>
    </row>
    <row r="13" customHeight="1" spans="1:23">
      <c r="A13" s="200" t="s">
        <v>124</v>
      </c>
      <c r="B13" s="200"/>
      <c r="C13" s="200"/>
      <c r="D13" s="200"/>
      <c r="E13" s="200"/>
      <c r="F13" s="200"/>
      <c r="G13" s="200"/>
      <c r="H13" s="200"/>
      <c r="I13" s="200"/>
      <c r="J13" s="200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customHeight="1" spans="1:3">
      <c r="A14" s="213" t="s">
        <v>29</v>
      </c>
      <c r="B14" s="200"/>
      <c r="C14" s="200"/>
    </row>
    <row r="15" customHeight="1" spans="1:24">
      <c r="A15" s="201" t="s">
        <v>2</v>
      </c>
      <c r="B15" s="202" t="s">
        <v>3</v>
      </c>
      <c r="C15" s="202"/>
      <c r="D15" s="202" t="s">
        <v>4</v>
      </c>
      <c r="E15" s="214" t="s">
        <v>5</v>
      </c>
      <c r="F15" s="215" t="s">
        <v>6</v>
      </c>
      <c r="G15" s="215" t="s">
        <v>7</v>
      </c>
      <c r="H15" s="202" t="s">
        <v>8</v>
      </c>
      <c r="I15" s="202" t="s">
        <v>9</v>
      </c>
      <c r="J15" s="215" t="s">
        <v>10</v>
      </c>
      <c r="K15" s="239" t="s">
        <v>11</v>
      </c>
      <c r="X15" s="34"/>
    </row>
    <row r="16" customHeight="1" spans="1:11">
      <c r="A16" s="310" t="s">
        <v>32</v>
      </c>
      <c r="B16" s="217" t="s">
        <v>33</v>
      </c>
      <c r="C16" s="218" t="s">
        <v>15</v>
      </c>
      <c r="D16" s="218">
        <v>28</v>
      </c>
      <c r="E16" s="218">
        <v>60</v>
      </c>
      <c r="F16" s="218">
        <v>0</v>
      </c>
      <c r="G16" s="218">
        <v>0</v>
      </c>
      <c r="H16" s="219">
        <v>86.8</v>
      </c>
      <c r="I16" s="243">
        <f>SUM(D17:H17)</f>
        <v>80</v>
      </c>
      <c r="J16" s="215">
        <v>1</v>
      </c>
      <c r="K16" s="50" t="s">
        <v>16</v>
      </c>
    </row>
    <row r="17" customHeight="1" spans="1:11">
      <c r="A17" s="220"/>
      <c r="B17" s="221"/>
      <c r="C17" s="222" t="s">
        <v>18</v>
      </c>
      <c r="D17" s="222">
        <v>20</v>
      </c>
      <c r="E17" s="222">
        <v>10</v>
      </c>
      <c r="F17" s="222">
        <v>0</v>
      </c>
      <c r="G17" s="222">
        <v>0</v>
      </c>
      <c r="H17" s="222">
        <v>50</v>
      </c>
      <c r="I17" s="243"/>
      <c r="J17" s="215"/>
      <c r="K17" s="50"/>
    </row>
    <row r="18" customHeight="1" spans="1:11">
      <c r="A18" s="218" t="s">
        <v>129</v>
      </c>
      <c r="B18" s="218"/>
      <c r="C18" s="218"/>
      <c r="D18" s="218">
        <v>28</v>
      </c>
      <c r="E18" s="218">
        <f>MAX(E16,E14)</f>
        <v>60</v>
      </c>
      <c r="F18" s="218">
        <v>0</v>
      </c>
      <c r="G18" s="218">
        <v>0</v>
      </c>
      <c r="H18" s="218">
        <v>86.8</v>
      </c>
      <c r="I18" s="215"/>
      <c r="J18" s="50"/>
      <c r="K18" s="239"/>
    </row>
    <row r="20" customHeight="1" spans="1:10">
      <c r="A20" s="200" t="s">
        <v>124</v>
      </c>
      <c r="B20" s="200"/>
      <c r="C20" s="200"/>
      <c r="D20" s="200"/>
      <c r="E20" s="200"/>
      <c r="F20" s="200"/>
      <c r="G20" s="200"/>
      <c r="H20" s="200"/>
      <c r="I20" s="200"/>
      <c r="J20" s="200"/>
    </row>
    <row r="21" customHeight="1" spans="1:3">
      <c r="A21" s="213" t="s">
        <v>37</v>
      </c>
      <c r="B21" s="213"/>
      <c r="C21" s="223"/>
    </row>
    <row r="22" customHeight="1" spans="1:11">
      <c r="A22" s="201" t="s">
        <v>2</v>
      </c>
      <c r="B22" s="202" t="s">
        <v>3</v>
      </c>
      <c r="C22" s="202"/>
      <c r="D22" s="202" t="s">
        <v>4</v>
      </c>
      <c r="E22" s="214" t="s">
        <v>5</v>
      </c>
      <c r="F22" s="215" t="s">
        <v>6</v>
      </c>
      <c r="G22" s="215" t="s">
        <v>7</v>
      </c>
      <c r="H22" s="202" t="s">
        <v>8</v>
      </c>
      <c r="I22" s="202" t="s">
        <v>9</v>
      </c>
      <c r="J22" s="215" t="s">
        <v>10</v>
      </c>
      <c r="K22" s="239" t="s">
        <v>11</v>
      </c>
    </row>
    <row r="23" customHeight="1" spans="1:11">
      <c r="A23" s="224">
        <v>2022111010064</v>
      </c>
      <c r="B23" s="188" t="s">
        <v>40</v>
      </c>
      <c r="C23" s="218" t="s">
        <v>15</v>
      </c>
      <c r="D23" s="218">
        <v>15</v>
      </c>
      <c r="E23" s="218">
        <v>60</v>
      </c>
      <c r="F23" s="218">
        <v>10</v>
      </c>
      <c r="G23" s="218">
        <v>15</v>
      </c>
      <c r="H23" s="219">
        <v>86.24</v>
      </c>
      <c r="I23" s="243">
        <f>SUM(D24:H24)</f>
        <v>87.3984421390897</v>
      </c>
      <c r="J23" s="215">
        <v>1</v>
      </c>
      <c r="K23" s="50" t="s">
        <v>16</v>
      </c>
    </row>
    <row r="24" customHeight="1" spans="1:11">
      <c r="A24" s="225"/>
      <c r="B24" s="226"/>
      <c r="C24" s="222" t="s">
        <v>18</v>
      </c>
      <c r="D24" s="222">
        <f>D23/D31*20</f>
        <v>11.1111111111111</v>
      </c>
      <c r="E24" s="222">
        <f>E23/E31*10</f>
        <v>6.28733102797862</v>
      </c>
      <c r="F24" s="222">
        <f>F23/F31*10</f>
        <v>10</v>
      </c>
      <c r="G24" s="222">
        <f>G23/G31*10</f>
        <v>10</v>
      </c>
      <c r="H24" s="222">
        <f>H23/H31*50</f>
        <v>50</v>
      </c>
      <c r="I24" s="243"/>
      <c r="J24" s="215"/>
      <c r="K24" s="50"/>
    </row>
    <row r="25" customHeight="1" spans="1:11">
      <c r="A25" s="224">
        <v>2022111010056</v>
      </c>
      <c r="B25" s="217" t="s">
        <v>43</v>
      </c>
      <c r="C25" s="218" t="s">
        <v>15</v>
      </c>
      <c r="D25" s="218">
        <v>27</v>
      </c>
      <c r="E25" s="218">
        <v>60</v>
      </c>
      <c r="F25" s="218">
        <v>5</v>
      </c>
      <c r="G25" s="218">
        <v>0</v>
      </c>
      <c r="H25" s="219">
        <v>85.41</v>
      </c>
      <c r="I25" s="243">
        <f>SUM(D26:H26)</f>
        <v>80.8061158146206</v>
      </c>
      <c r="J25" s="215">
        <v>2</v>
      </c>
      <c r="K25" s="50" t="s">
        <v>16</v>
      </c>
    </row>
    <row r="26" customHeight="1" spans="1:11">
      <c r="A26" s="225"/>
      <c r="B26" s="221"/>
      <c r="C26" s="222" t="s">
        <v>18</v>
      </c>
      <c r="D26" s="222">
        <f>D25/D31*20</f>
        <v>20</v>
      </c>
      <c r="E26" s="222">
        <f>E25/E31*10</f>
        <v>6.28733102797862</v>
      </c>
      <c r="F26" s="222">
        <f>F25/F31*10</f>
        <v>5</v>
      </c>
      <c r="G26" s="222">
        <f>G25/G31*10</f>
        <v>0</v>
      </c>
      <c r="H26" s="222">
        <f>H25/H31*50</f>
        <v>49.5187847866419</v>
      </c>
      <c r="I26" s="243"/>
      <c r="J26" s="215"/>
      <c r="K26" s="50"/>
    </row>
    <row r="27" customHeight="1" spans="1:11">
      <c r="A27" s="224">
        <v>2022111010057</v>
      </c>
      <c r="B27" s="188" t="s">
        <v>46</v>
      </c>
      <c r="C27" s="218" t="s">
        <v>15</v>
      </c>
      <c r="D27" s="218">
        <v>10</v>
      </c>
      <c r="E27" s="218">
        <v>95.43</v>
      </c>
      <c r="F27" s="218">
        <v>5</v>
      </c>
      <c r="G27" s="218">
        <v>0</v>
      </c>
      <c r="H27" s="186">
        <v>84.13</v>
      </c>
      <c r="I27" s="243">
        <f>SUM(D28:H28)</f>
        <v>71.18407716622</v>
      </c>
      <c r="J27" s="215">
        <v>3</v>
      </c>
      <c r="K27" s="50" t="s">
        <v>47</v>
      </c>
    </row>
    <row r="28" customHeight="1" spans="1:11">
      <c r="A28" s="225"/>
      <c r="B28" s="226"/>
      <c r="C28" s="222" t="s">
        <v>18</v>
      </c>
      <c r="D28" s="222">
        <f>D27/D31*20</f>
        <v>7.40740740740741</v>
      </c>
      <c r="E28" s="222">
        <f>E27/E31*10</f>
        <v>10</v>
      </c>
      <c r="F28" s="222">
        <f>F27/F31*10</f>
        <v>5</v>
      </c>
      <c r="G28" s="222">
        <f>G27/G31*10</f>
        <v>0</v>
      </c>
      <c r="H28" s="222">
        <f>H27/H31*50</f>
        <v>48.7766697588126</v>
      </c>
      <c r="I28" s="243"/>
      <c r="J28" s="215"/>
      <c r="K28" s="50"/>
    </row>
    <row r="29" customHeight="1" spans="1:11">
      <c r="A29" s="224">
        <v>2022111010062</v>
      </c>
      <c r="B29" s="188" t="s">
        <v>50</v>
      </c>
      <c r="C29" s="218" t="s">
        <v>15</v>
      </c>
      <c r="D29" s="218">
        <v>8</v>
      </c>
      <c r="E29" s="218">
        <v>60</v>
      </c>
      <c r="F29" s="218">
        <v>5</v>
      </c>
      <c r="G29" s="218">
        <v>0</v>
      </c>
      <c r="H29" s="219">
        <v>84</v>
      </c>
      <c r="I29" s="243">
        <f>SUM(D30:H30)</f>
        <v>65.9145556552033</v>
      </c>
      <c r="J29" s="215">
        <v>4</v>
      </c>
      <c r="K29" s="50" t="s">
        <v>47</v>
      </c>
    </row>
    <row r="30" customHeight="1" spans="1:11">
      <c r="A30" s="225"/>
      <c r="B30" s="226"/>
      <c r="C30" s="222" t="s">
        <v>18</v>
      </c>
      <c r="D30" s="222">
        <f>D29/D31*20</f>
        <v>5.92592592592593</v>
      </c>
      <c r="E30" s="222">
        <f>E29/E31*10</f>
        <v>6.28733102797862</v>
      </c>
      <c r="F30" s="222">
        <f>F29/F31*10</f>
        <v>5</v>
      </c>
      <c r="G30" s="222">
        <f>G29/G31*10</f>
        <v>0</v>
      </c>
      <c r="H30" s="222">
        <f>H29/H31*50</f>
        <v>48.7012987012987</v>
      </c>
      <c r="I30" s="243"/>
      <c r="J30" s="215"/>
      <c r="K30" s="50"/>
    </row>
    <row r="31" customHeight="1" spans="1:11">
      <c r="A31" s="218" t="s">
        <v>129</v>
      </c>
      <c r="B31" s="218"/>
      <c r="C31" s="218"/>
      <c r="D31" s="218">
        <v>27</v>
      </c>
      <c r="E31" s="218">
        <v>95.43</v>
      </c>
      <c r="F31" s="218">
        <v>10</v>
      </c>
      <c r="G31" s="218">
        <v>15</v>
      </c>
      <c r="H31" s="218">
        <v>86.24</v>
      </c>
      <c r="I31" s="215"/>
      <c r="J31" s="50"/>
      <c r="K31" s="244"/>
    </row>
    <row r="34" customHeight="1" spans="1:10">
      <c r="A34" s="200" t="s">
        <v>124</v>
      </c>
      <c r="B34" s="200"/>
      <c r="C34" s="200"/>
      <c r="D34" s="200"/>
      <c r="E34" s="200"/>
      <c r="F34" s="200"/>
      <c r="G34" s="200"/>
      <c r="H34" s="200"/>
      <c r="I34" s="200"/>
      <c r="J34" s="200"/>
    </row>
    <row r="35" customHeight="1" spans="1:3">
      <c r="A35" s="213" t="s">
        <v>54</v>
      </c>
      <c r="B35" s="213"/>
      <c r="C35" s="223"/>
    </row>
    <row r="36" customHeight="1" spans="1:11">
      <c r="A36" s="201" t="s">
        <v>2</v>
      </c>
      <c r="B36" s="202" t="s">
        <v>3</v>
      </c>
      <c r="C36" s="202"/>
      <c r="D36" s="202" t="s">
        <v>4</v>
      </c>
      <c r="E36" s="214" t="s">
        <v>5</v>
      </c>
      <c r="F36" s="215" t="s">
        <v>6</v>
      </c>
      <c r="G36" s="215" t="s">
        <v>7</v>
      </c>
      <c r="H36" s="202" t="s">
        <v>8</v>
      </c>
      <c r="I36" s="202" t="s">
        <v>9</v>
      </c>
      <c r="J36" s="215" t="s">
        <v>10</v>
      </c>
      <c r="K36" s="239" t="s">
        <v>11</v>
      </c>
    </row>
    <row r="37" customHeight="1" spans="1:11">
      <c r="A37" s="224">
        <v>2022111010013</v>
      </c>
      <c r="B37" s="188" t="s">
        <v>57</v>
      </c>
      <c r="C37" s="218" t="s">
        <v>15</v>
      </c>
      <c r="D37" s="218">
        <v>28</v>
      </c>
      <c r="E37" s="218">
        <v>68.25</v>
      </c>
      <c r="F37" s="218">
        <v>5</v>
      </c>
      <c r="G37" s="218">
        <v>0</v>
      </c>
      <c r="H37" s="219">
        <v>87.38</v>
      </c>
      <c r="I37" s="243">
        <f>SUM(D38:H38)</f>
        <v>90</v>
      </c>
      <c r="J37" s="215">
        <v>1</v>
      </c>
      <c r="K37" s="50" t="s">
        <v>16</v>
      </c>
    </row>
    <row r="38" customHeight="1" spans="1:11">
      <c r="A38" s="225"/>
      <c r="B38" s="226"/>
      <c r="C38" s="222" t="s">
        <v>18</v>
      </c>
      <c r="D38" s="222">
        <v>20</v>
      </c>
      <c r="E38" s="222">
        <v>10</v>
      </c>
      <c r="F38" s="222">
        <v>10</v>
      </c>
      <c r="G38" s="222">
        <v>0</v>
      </c>
      <c r="H38" s="222">
        <v>50</v>
      </c>
      <c r="I38" s="243"/>
      <c r="J38" s="215"/>
      <c r="K38" s="50"/>
    </row>
    <row r="39" customHeight="1" spans="1:11">
      <c r="A39" s="218" t="s">
        <v>129</v>
      </c>
      <c r="B39" s="218"/>
      <c r="C39" s="218"/>
      <c r="D39" s="218">
        <v>28</v>
      </c>
      <c r="E39" s="218">
        <v>68.25</v>
      </c>
      <c r="F39" s="218">
        <v>5</v>
      </c>
      <c r="G39" s="218">
        <v>0</v>
      </c>
      <c r="H39" s="218">
        <v>87.38</v>
      </c>
      <c r="I39" s="215"/>
      <c r="J39" s="50"/>
      <c r="K39" s="239"/>
    </row>
    <row r="41" customHeight="1" spans="1:10">
      <c r="A41" s="200" t="s">
        <v>124</v>
      </c>
      <c r="B41" s="200"/>
      <c r="C41" s="200"/>
      <c r="D41" s="200"/>
      <c r="E41" s="200"/>
      <c r="F41" s="200"/>
      <c r="G41" s="200"/>
      <c r="H41" s="200"/>
      <c r="I41" s="200"/>
      <c r="J41" s="200"/>
    </row>
    <row r="42" customHeight="1" spans="1:11">
      <c r="A42" s="200" t="s">
        <v>61</v>
      </c>
      <c r="B42" s="200"/>
      <c r="C42" s="200"/>
      <c r="D42" s="227"/>
      <c r="E42" s="227"/>
      <c r="F42" s="227"/>
      <c r="G42" s="227"/>
      <c r="H42" s="227"/>
      <c r="I42" s="34"/>
      <c r="K42" s="34"/>
    </row>
    <row r="43" customHeight="1" spans="1:11">
      <c r="A43" s="201" t="s">
        <v>2</v>
      </c>
      <c r="B43" s="202" t="s">
        <v>3</v>
      </c>
      <c r="C43" s="202"/>
      <c r="D43" s="202" t="s">
        <v>4</v>
      </c>
      <c r="E43" s="214" t="s">
        <v>5</v>
      </c>
      <c r="F43" s="215" t="s">
        <v>6</v>
      </c>
      <c r="G43" s="215" t="s">
        <v>7</v>
      </c>
      <c r="H43" s="202" t="s">
        <v>8</v>
      </c>
      <c r="I43" s="202" t="s">
        <v>9</v>
      </c>
      <c r="J43" s="215" t="s">
        <v>10</v>
      </c>
      <c r="K43" s="50" t="s">
        <v>11</v>
      </c>
    </row>
    <row r="44" customHeight="1" spans="1:11">
      <c r="A44" s="228">
        <v>2022111010080</v>
      </c>
      <c r="B44" s="214" t="s">
        <v>64</v>
      </c>
      <c r="C44" s="218" t="s">
        <v>15</v>
      </c>
      <c r="D44" s="218">
        <v>69</v>
      </c>
      <c r="E44" s="218">
        <v>66</v>
      </c>
      <c r="F44" s="218">
        <v>11</v>
      </c>
      <c r="G44" s="218">
        <v>15</v>
      </c>
      <c r="H44" s="219">
        <v>85.64</v>
      </c>
      <c r="I44" s="243">
        <f t="shared" ref="I44" si="0">SUM(D45:H45)</f>
        <v>84.68</v>
      </c>
      <c r="J44" s="215">
        <v>1</v>
      </c>
      <c r="K44" s="50" t="s">
        <v>16</v>
      </c>
    </row>
    <row r="45" customHeight="1" spans="1:11">
      <c r="A45" s="229"/>
      <c r="B45" s="214"/>
      <c r="C45" s="222" t="s">
        <v>18</v>
      </c>
      <c r="D45" s="222">
        <v>14.53</v>
      </c>
      <c r="E45" s="222">
        <v>6.47</v>
      </c>
      <c r="F45" s="222">
        <v>4.78</v>
      </c>
      <c r="G45" s="222">
        <v>10</v>
      </c>
      <c r="H45" s="222">
        <v>48.9</v>
      </c>
      <c r="I45" s="243"/>
      <c r="J45" s="215"/>
      <c r="K45" s="50"/>
    </row>
    <row r="46" s="198" customFormat="1" customHeight="1" spans="1:140">
      <c r="A46" s="224">
        <v>2022111010086</v>
      </c>
      <c r="B46" s="186" t="s">
        <v>67</v>
      </c>
      <c r="C46" s="218" t="s">
        <v>15</v>
      </c>
      <c r="D46" s="215">
        <v>95</v>
      </c>
      <c r="E46" s="215">
        <v>63</v>
      </c>
      <c r="F46" s="215">
        <v>5</v>
      </c>
      <c r="G46" s="215">
        <v>10</v>
      </c>
      <c r="H46" s="215">
        <v>84.85</v>
      </c>
      <c r="I46" s="243">
        <f t="shared" ref="I46" si="1">SUM(D47:H47)</f>
        <v>83.47</v>
      </c>
      <c r="J46" s="50">
        <v>2</v>
      </c>
      <c r="K46" s="50" t="s">
        <v>16</v>
      </c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33"/>
      <c r="BY46" s="33"/>
      <c r="BZ46" s="33"/>
      <c r="CA46" s="33"/>
      <c r="CB46" s="33"/>
      <c r="CC46" s="33"/>
      <c r="CD46" s="33"/>
      <c r="CE46" s="33"/>
      <c r="CF46" s="33"/>
      <c r="CG46" s="33"/>
      <c r="CH46" s="33"/>
      <c r="CI46" s="33"/>
      <c r="CJ46" s="33"/>
      <c r="CK46" s="33"/>
      <c r="CL46" s="33"/>
      <c r="CM46" s="33"/>
      <c r="CN46" s="33"/>
      <c r="CO46" s="33"/>
      <c r="CP46" s="33"/>
      <c r="CQ46" s="33"/>
      <c r="CR46" s="33"/>
      <c r="CS46" s="33"/>
      <c r="CT46" s="33"/>
      <c r="CU46" s="33"/>
      <c r="CV46" s="33"/>
      <c r="CW46" s="33"/>
      <c r="CX46" s="33"/>
      <c r="CY46" s="33"/>
      <c r="CZ46" s="33"/>
      <c r="DA46" s="33"/>
      <c r="DB46" s="33"/>
      <c r="DC46" s="33"/>
      <c r="DD46" s="33"/>
      <c r="DE46" s="33"/>
      <c r="DF46" s="33"/>
      <c r="DG46" s="33"/>
      <c r="DH46" s="33"/>
      <c r="DI46" s="33"/>
      <c r="DJ46" s="33"/>
      <c r="DK46" s="33"/>
      <c r="DL46" s="33"/>
      <c r="DM46" s="33"/>
      <c r="DN46" s="33"/>
      <c r="DO46" s="33"/>
      <c r="DP46" s="33"/>
      <c r="DQ46" s="33"/>
      <c r="DR46" s="33"/>
      <c r="DS46" s="33"/>
      <c r="DT46" s="33"/>
      <c r="DU46" s="33"/>
      <c r="DV46" s="33"/>
      <c r="DW46" s="33"/>
      <c r="DX46" s="33"/>
      <c r="DY46" s="33"/>
      <c r="DZ46" s="33"/>
      <c r="EA46" s="33"/>
      <c r="EB46" s="33"/>
      <c r="EC46" s="33"/>
      <c r="ED46" s="33"/>
      <c r="EE46" s="33"/>
      <c r="EF46" s="33"/>
      <c r="EG46" s="33"/>
      <c r="EH46" s="33"/>
      <c r="EI46" s="33"/>
      <c r="EJ46" s="33"/>
    </row>
    <row r="47" customHeight="1" spans="1:11">
      <c r="A47" s="225"/>
      <c r="B47" s="186"/>
      <c r="C47" s="222" t="s">
        <v>18</v>
      </c>
      <c r="D47" s="222">
        <v>20</v>
      </c>
      <c r="E47" s="222">
        <v>6.18</v>
      </c>
      <c r="F47" s="222">
        <v>2.17</v>
      </c>
      <c r="G47" s="222">
        <v>6.67</v>
      </c>
      <c r="H47" s="222">
        <v>48.45</v>
      </c>
      <c r="I47" s="243"/>
      <c r="J47" s="50"/>
      <c r="K47" s="50"/>
    </row>
    <row r="48" customHeight="1" spans="1:12">
      <c r="A48" s="224">
        <v>2022111010079</v>
      </c>
      <c r="B48" s="186" t="s">
        <v>70</v>
      </c>
      <c r="C48" s="218" t="s">
        <v>15</v>
      </c>
      <c r="D48" s="218">
        <v>18</v>
      </c>
      <c r="E48" s="218">
        <v>102</v>
      </c>
      <c r="F48" s="218">
        <v>15</v>
      </c>
      <c r="G48" s="218">
        <v>15</v>
      </c>
      <c r="H48" s="219">
        <v>85.95</v>
      </c>
      <c r="I48" s="243">
        <f t="shared" ref="I48" si="2">SUM(D49:H49)</f>
        <v>79.39</v>
      </c>
      <c r="J48" s="215">
        <v>3</v>
      </c>
      <c r="K48" s="50" t="s">
        <v>16</v>
      </c>
      <c r="L48" s="199"/>
    </row>
    <row r="49" s="34" customFormat="1" ht="14" customHeight="1" spans="1:140">
      <c r="A49" s="225"/>
      <c r="B49" s="186"/>
      <c r="C49" s="222" t="s">
        <v>18</v>
      </c>
      <c r="D49" s="222">
        <v>3.79</v>
      </c>
      <c r="E49" s="222">
        <v>10</v>
      </c>
      <c r="F49" s="222">
        <v>6.52</v>
      </c>
      <c r="G49" s="222">
        <f>G48/$G$31*10</f>
        <v>10</v>
      </c>
      <c r="H49" s="222">
        <v>49.08</v>
      </c>
      <c r="I49" s="243"/>
      <c r="J49" s="215"/>
      <c r="K49" s="50"/>
      <c r="L49" s="199"/>
      <c r="M49" s="33"/>
      <c r="N49" s="33"/>
      <c r="O49" s="199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33"/>
      <c r="BY49" s="33"/>
      <c r="BZ49" s="33"/>
      <c r="CA49" s="33"/>
      <c r="CB49" s="33"/>
      <c r="CC49" s="33"/>
      <c r="CD49" s="33"/>
      <c r="CE49" s="33"/>
      <c r="CF49" s="33"/>
      <c r="CG49" s="33"/>
      <c r="CH49" s="33"/>
      <c r="CI49" s="33"/>
      <c r="CJ49" s="33"/>
      <c r="CK49" s="33"/>
      <c r="CL49" s="33"/>
      <c r="CM49" s="33"/>
      <c r="CN49" s="33"/>
      <c r="CO49" s="33"/>
      <c r="CP49" s="33"/>
      <c r="CQ49" s="33"/>
      <c r="CR49" s="33"/>
      <c r="CS49" s="33"/>
      <c r="CT49" s="33"/>
      <c r="CU49" s="33"/>
      <c r="CV49" s="33"/>
      <c r="CW49" s="33"/>
      <c r="CX49" s="33"/>
      <c r="CY49" s="33"/>
      <c r="CZ49" s="33"/>
      <c r="DA49" s="33"/>
      <c r="DB49" s="33"/>
      <c r="DC49" s="33"/>
      <c r="DD49" s="33"/>
      <c r="DE49" s="33"/>
      <c r="DF49" s="33"/>
      <c r="DG49" s="33"/>
      <c r="DH49" s="33"/>
      <c r="DI49" s="33"/>
      <c r="DJ49" s="33"/>
      <c r="DK49" s="33"/>
      <c r="DL49" s="33"/>
      <c r="DM49" s="33"/>
      <c r="DN49" s="33"/>
      <c r="DO49" s="33"/>
      <c r="DP49" s="33"/>
      <c r="DQ49" s="33"/>
      <c r="DR49" s="33"/>
      <c r="DS49" s="33"/>
      <c r="DT49" s="33"/>
      <c r="DU49" s="33"/>
      <c r="DV49" s="33"/>
      <c r="DW49" s="33"/>
      <c r="DX49" s="33"/>
      <c r="DY49" s="33"/>
      <c r="DZ49" s="33"/>
      <c r="EA49" s="33"/>
      <c r="EB49" s="33"/>
      <c r="EC49" s="33"/>
      <c r="ED49" s="33"/>
      <c r="EE49" s="33"/>
      <c r="EF49" s="33"/>
      <c r="EG49" s="33"/>
      <c r="EH49" s="33"/>
      <c r="EI49" s="33"/>
      <c r="EJ49" s="33"/>
    </row>
    <row r="50" ht="14.25" customHeight="1" spans="1:15">
      <c r="A50" s="230">
        <v>2022111010087</v>
      </c>
      <c r="B50" s="231" t="s">
        <v>73</v>
      </c>
      <c r="C50" s="218" t="s">
        <v>15</v>
      </c>
      <c r="D50" s="218">
        <v>69.5</v>
      </c>
      <c r="E50" s="218">
        <v>85.25</v>
      </c>
      <c r="F50" s="218">
        <v>15</v>
      </c>
      <c r="G50" s="218">
        <v>0</v>
      </c>
      <c r="H50" s="219">
        <v>85.6</v>
      </c>
      <c r="I50" s="243">
        <f>SUM(D51:H51)</f>
        <v>78.3919286887904</v>
      </c>
      <c r="J50" s="227">
        <v>4</v>
      </c>
      <c r="K50" s="50" t="s">
        <v>16</v>
      </c>
      <c r="L50" s="199"/>
      <c r="O50" s="199"/>
    </row>
    <row r="51" ht="14.25" customHeight="1" spans="1:15">
      <c r="A51" s="232"/>
      <c r="B51" s="233"/>
      <c r="C51" s="222" t="s">
        <v>18</v>
      </c>
      <c r="D51" s="222">
        <v>14.6315789473684</v>
      </c>
      <c r="E51" s="222">
        <v>8.3578431372549</v>
      </c>
      <c r="F51" s="222">
        <v>6.52173913043478</v>
      </c>
      <c r="G51" s="222">
        <v>0</v>
      </c>
      <c r="H51" s="222">
        <v>48.8807674737323</v>
      </c>
      <c r="I51" s="243"/>
      <c r="J51" s="227"/>
      <c r="K51" s="50"/>
      <c r="L51" s="199"/>
      <c r="O51" s="199"/>
    </row>
    <row r="52" ht="14.25" customHeight="1" spans="1:15">
      <c r="A52" s="224">
        <v>2022111010070</v>
      </c>
      <c r="B52" s="186" t="s">
        <v>76</v>
      </c>
      <c r="C52" s="218" t="s">
        <v>15</v>
      </c>
      <c r="D52" s="218">
        <v>31</v>
      </c>
      <c r="E52" s="218">
        <v>93</v>
      </c>
      <c r="F52" s="218">
        <v>15</v>
      </c>
      <c r="G52" s="218">
        <v>10</v>
      </c>
      <c r="H52" s="219">
        <v>84.17</v>
      </c>
      <c r="I52" s="243">
        <f>SUM(D53:H53)</f>
        <v>76.9</v>
      </c>
      <c r="J52" s="215">
        <v>5</v>
      </c>
      <c r="K52" s="50" t="s">
        <v>16</v>
      </c>
      <c r="L52" s="199"/>
      <c r="O52" s="199"/>
    </row>
    <row r="53" customHeight="1" spans="1:15">
      <c r="A53" s="225"/>
      <c r="B53" s="186"/>
      <c r="C53" s="222" t="s">
        <v>18</v>
      </c>
      <c r="D53" s="222">
        <v>6.53</v>
      </c>
      <c r="E53" s="222">
        <v>9.12</v>
      </c>
      <c r="F53" s="222">
        <v>6.52</v>
      </c>
      <c r="G53" s="222">
        <v>6.67</v>
      </c>
      <c r="H53" s="222">
        <v>48.06</v>
      </c>
      <c r="I53" s="243"/>
      <c r="J53" s="202"/>
      <c r="K53" s="50"/>
      <c r="L53" s="199"/>
      <c r="O53" s="199"/>
    </row>
    <row r="54" customHeight="1" spans="1:15">
      <c r="A54" s="224">
        <v>2022111010083</v>
      </c>
      <c r="B54" s="186" t="s">
        <v>79</v>
      </c>
      <c r="C54" s="218" t="s">
        <v>15</v>
      </c>
      <c r="D54" s="218">
        <v>68</v>
      </c>
      <c r="E54" s="218">
        <v>60</v>
      </c>
      <c r="F54" s="218">
        <v>0</v>
      </c>
      <c r="G54" s="218">
        <v>10</v>
      </c>
      <c r="H54" s="219">
        <v>87.04</v>
      </c>
      <c r="I54" s="243">
        <f>SUM(D55:H55)</f>
        <v>76.57</v>
      </c>
      <c r="J54" s="215">
        <v>6</v>
      </c>
      <c r="K54" s="50" t="s">
        <v>47</v>
      </c>
      <c r="M54" s="199"/>
      <c r="O54" s="199"/>
    </row>
    <row r="55" customHeight="1" spans="1:11">
      <c r="A55" s="225"/>
      <c r="B55" s="186"/>
      <c r="C55" s="222" t="s">
        <v>18</v>
      </c>
      <c r="D55" s="222">
        <v>14.32</v>
      </c>
      <c r="E55" s="222">
        <v>5.88</v>
      </c>
      <c r="F55" s="222">
        <v>0</v>
      </c>
      <c r="G55" s="234">
        <v>6.67</v>
      </c>
      <c r="H55" s="222">
        <v>49.7</v>
      </c>
      <c r="I55" s="243"/>
      <c r="J55" s="202"/>
      <c r="K55" s="50"/>
    </row>
    <row r="56" customHeight="1" spans="1:11">
      <c r="A56" s="228">
        <v>2022111010067</v>
      </c>
      <c r="B56" s="214" t="s">
        <v>82</v>
      </c>
      <c r="C56" s="218" t="s">
        <v>15</v>
      </c>
      <c r="D56" s="218">
        <v>43</v>
      </c>
      <c r="E56" s="218">
        <v>60</v>
      </c>
      <c r="F56" s="218">
        <v>8</v>
      </c>
      <c r="G56" s="218">
        <v>10</v>
      </c>
      <c r="H56" s="219">
        <v>87.56</v>
      </c>
      <c r="I56" s="243">
        <f>SUM(D57:H57)</f>
        <v>75.0823529411765</v>
      </c>
      <c r="J56" s="215">
        <v>7</v>
      </c>
      <c r="K56" s="50" t="s">
        <v>47</v>
      </c>
    </row>
    <row r="57" customHeight="1" spans="1:11">
      <c r="A57" s="229"/>
      <c r="B57" s="214"/>
      <c r="C57" s="222" t="s">
        <v>18</v>
      </c>
      <c r="D57" s="222">
        <v>9.05</v>
      </c>
      <c r="E57" s="235">
        <v>5.88235294117647</v>
      </c>
      <c r="F57" s="222">
        <v>3.48</v>
      </c>
      <c r="G57" s="222">
        <v>6.67</v>
      </c>
      <c r="H57" s="222">
        <v>50</v>
      </c>
      <c r="I57" s="243"/>
      <c r="J57" s="202"/>
      <c r="K57" s="50"/>
    </row>
    <row r="58" customHeight="1" spans="1:11">
      <c r="A58" s="224">
        <v>2022111010096</v>
      </c>
      <c r="B58" s="236" t="s">
        <v>85</v>
      </c>
      <c r="C58" s="218" t="s">
        <v>15</v>
      </c>
      <c r="D58" s="218">
        <v>31</v>
      </c>
      <c r="E58" s="218">
        <v>66</v>
      </c>
      <c r="F58" s="218">
        <v>23</v>
      </c>
      <c r="G58" s="218">
        <v>0</v>
      </c>
      <c r="H58" s="219">
        <v>85.59</v>
      </c>
      <c r="I58" s="243">
        <f>SUM(D59:H59)</f>
        <v>71.88</v>
      </c>
      <c r="J58" s="215">
        <v>8</v>
      </c>
      <c r="K58" s="50" t="s">
        <v>47</v>
      </c>
    </row>
    <row r="59" customHeight="1" spans="1:11">
      <c r="A59" s="225"/>
      <c r="B59" s="236"/>
      <c r="C59" s="222" t="s">
        <v>18</v>
      </c>
      <c r="D59" s="222">
        <v>6.53</v>
      </c>
      <c r="E59" s="222">
        <v>6.47</v>
      </c>
      <c r="F59" s="222">
        <v>10</v>
      </c>
      <c r="G59" s="222">
        <v>0</v>
      </c>
      <c r="H59" s="222">
        <v>48.88</v>
      </c>
      <c r="I59" s="243"/>
      <c r="J59" s="202"/>
      <c r="K59" s="50"/>
    </row>
    <row r="60" customHeight="1" spans="1:11">
      <c r="A60" s="224">
        <v>202211010075</v>
      </c>
      <c r="B60" s="186" t="s">
        <v>88</v>
      </c>
      <c r="C60" s="218" t="s">
        <v>15</v>
      </c>
      <c r="D60" s="218">
        <v>35.25</v>
      </c>
      <c r="E60" s="218">
        <v>64.5</v>
      </c>
      <c r="F60" s="218">
        <v>0</v>
      </c>
      <c r="G60" s="218">
        <v>0</v>
      </c>
      <c r="H60" s="219">
        <v>86.22</v>
      </c>
      <c r="I60" s="243">
        <f>SUM(D61:H61)</f>
        <v>62.9793924590586</v>
      </c>
      <c r="J60" s="215">
        <v>9</v>
      </c>
      <c r="K60" s="50" t="s">
        <v>47</v>
      </c>
    </row>
    <row r="61" ht="14.25" customHeight="1" spans="1:11">
      <c r="A61" s="225"/>
      <c r="B61" s="186"/>
      <c r="C61" s="222" t="s">
        <v>18</v>
      </c>
      <c r="D61" s="222">
        <v>7.42105263157895</v>
      </c>
      <c r="E61" s="222">
        <v>6.32352941176471</v>
      </c>
      <c r="F61" s="222">
        <v>0</v>
      </c>
      <c r="G61" s="222">
        <v>0</v>
      </c>
      <c r="H61" s="222">
        <v>49.2348104157149</v>
      </c>
      <c r="I61" s="243"/>
      <c r="J61" s="202"/>
      <c r="K61" s="50"/>
    </row>
    <row r="62" ht="14" customHeight="1" spans="1:11">
      <c r="A62" s="228">
        <v>2022111010085</v>
      </c>
      <c r="B62" s="217" t="s">
        <v>91</v>
      </c>
      <c r="C62" s="218" t="s">
        <v>15</v>
      </c>
      <c r="D62" s="218">
        <v>39</v>
      </c>
      <c r="E62" s="218">
        <v>60</v>
      </c>
      <c r="F62" s="218">
        <v>0</v>
      </c>
      <c r="G62" s="218">
        <v>0</v>
      </c>
      <c r="H62" s="218">
        <v>85</v>
      </c>
      <c r="I62" s="243">
        <f t="shared" ref="I62" si="3">SUM(D63:H63)</f>
        <v>62.63</v>
      </c>
      <c r="J62" s="215">
        <v>10</v>
      </c>
      <c r="K62" s="50" t="s">
        <v>47</v>
      </c>
    </row>
    <row r="63" ht="14.25" customHeight="1" spans="1:11">
      <c r="A63" s="229"/>
      <c r="B63" s="221"/>
      <c r="C63" s="222" t="s">
        <v>18</v>
      </c>
      <c r="D63" s="222">
        <v>8.21</v>
      </c>
      <c r="E63" s="222">
        <v>5.88</v>
      </c>
      <c r="F63" s="222">
        <v>0</v>
      </c>
      <c r="G63" s="222">
        <v>0</v>
      </c>
      <c r="H63" s="222">
        <v>48.54</v>
      </c>
      <c r="I63" s="243"/>
      <c r="J63" s="202"/>
      <c r="K63" s="50"/>
    </row>
    <row r="64" ht="14.25" customHeight="1" spans="1:11">
      <c r="A64" s="228">
        <v>2022111010094</v>
      </c>
      <c r="B64" s="214" t="s">
        <v>94</v>
      </c>
      <c r="C64" s="218" t="s">
        <v>15</v>
      </c>
      <c r="D64" s="218">
        <v>28</v>
      </c>
      <c r="E64" s="218">
        <v>60</v>
      </c>
      <c r="F64" s="218">
        <v>5</v>
      </c>
      <c r="G64" s="218">
        <v>0</v>
      </c>
      <c r="H64" s="219">
        <v>82.15</v>
      </c>
      <c r="I64" s="243">
        <f t="shared" ref="I64" si="4">SUM(D65:H65)</f>
        <v>60.85</v>
      </c>
      <c r="J64" s="215">
        <v>11</v>
      </c>
      <c r="K64" s="50" t="s">
        <v>47</v>
      </c>
    </row>
    <row r="65" customHeight="1" spans="1:11">
      <c r="A65" s="229"/>
      <c r="B65" s="214"/>
      <c r="C65" s="222" t="s">
        <v>18</v>
      </c>
      <c r="D65" s="222">
        <v>5.89</v>
      </c>
      <c r="E65" s="222">
        <v>5.88</v>
      </c>
      <c r="F65" s="222">
        <v>2.17</v>
      </c>
      <c r="G65" s="222">
        <v>0</v>
      </c>
      <c r="H65" s="222">
        <v>46.91</v>
      </c>
      <c r="I65" s="243"/>
      <c r="J65" s="202"/>
      <c r="K65" s="50"/>
    </row>
    <row r="66" customHeight="1" spans="1:11">
      <c r="A66" s="228">
        <v>2022111010074</v>
      </c>
      <c r="B66" s="217" t="s">
        <v>97</v>
      </c>
      <c r="C66" s="218" t="s">
        <v>15</v>
      </c>
      <c r="D66" s="218">
        <v>8.25</v>
      </c>
      <c r="E66" s="218">
        <v>66.75</v>
      </c>
      <c r="F66" s="218">
        <v>0</v>
      </c>
      <c r="G66" s="218">
        <v>0</v>
      </c>
      <c r="H66" s="219">
        <v>87.52</v>
      </c>
      <c r="I66" s="243">
        <f t="shared" ref="I66" si="5">SUM(D67:H67)</f>
        <v>58.26</v>
      </c>
      <c r="J66" s="215">
        <v>12</v>
      </c>
      <c r="K66" s="50" t="s">
        <v>47</v>
      </c>
    </row>
    <row r="67" customHeight="1" spans="1:11">
      <c r="A67" s="229"/>
      <c r="B67" s="221"/>
      <c r="C67" s="222" t="s">
        <v>18</v>
      </c>
      <c r="D67" s="222">
        <v>1.74</v>
      </c>
      <c r="E67" s="222">
        <v>6.54</v>
      </c>
      <c r="F67" s="222">
        <v>0</v>
      </c>
      <c r="G67" s="222">
        <v>0</v>
      </c>
      <c r="H67" s="222">
        <v>49.98</v>
      </c>
      <c r="I67" s="243"/>
      <c r="J67" s="202"/>
      <c r="K67" s="50"/>
    </row>
    <row r="68" customHeight="1" spans="1:11">
      <c r="A68" s="224">
        <v>2022111010089</v>
      </c>
      <c r="B68" s="188" t="s">
        <v>100</v>
      </c>
      <c r="C68" s="218" t="s">
        <v>15</v>
      </c>
      <c r="D68" s="218">
        <v>15</v>
      </c>
      <c r="E68" s="218">
        <v>60</v>
      </c>
      <c r="F68" s="218">
        <v>0</v>
      </c>
      <c r="G68" s="218">
        <v>0</v>
      </c>
      <c r="H68" s="219">
        <v>85.52</v>
      </c>
      <c r="I68" s="243">
        <f t="shared" ref="I68" si="6">SUM(D69:H69)</f>
        <v>57.88</v>
      </c>
      <c r="J68" s="215">
        <v>13</v>
      </c>
      <c r="K68" s="50" t="s">
        <v>47</v>
      </c>
    </row>
    <row r="69" customHeight="1" spans="1:11">
      <c r="A69" s="225"/>
      <c r="B69" s="226"/>
      <c r="C69" s="222" t="s">
        <v>18</v>
      </c>
      <c r="D69" s="222">
        <v>3.16</v>
      </c>
      <c r="E69" s="222">
        <v>5.88</v>
      </c>
      <c r="F69" s="222">
        <v>0</v>
      </c>
      <c r="G69" s="222">
        <v>0</v>
      </c>
      <c r="H69" s="222">
        <v>48.84</v>
      </c>
      <c r="I69" s="243"/>
      <c r="J69" s="202"/>
      <c r="K69" s="50"/>
    </row>
  </sheetData>
  <mergeCells count="139">
    <mergeCell ref="N1:W1"/>
    <mergeCell ref="A2:J2"/>
    <mergeCell ref="A3:C3"/>
    <mergeCell ref="A8:C8"/>
    <mergeCell ref="M9:V9"/>
    <mergeCell ref="A13:J13"/>
    <mergeCell ref="A18:C18"/>
    <mergeCell ref="A20:J20"/>
    <mergeCell ref="A21:B21"/>
    <mergeCell ref="A31:C31"/>
    <mergeCell ref="A34:J34"/>
    <mergeCell ref="A35:B35"/>
    <mergeCell ref="A39:C39"/>
    <mergeCell ref="A41:J41"/>
    <mergeCell ref="A42:B42"/>
    <mergeCell ref="A5:A6"/>
    <mergeCell ref="A10:A11"/>
    <mergeCell ref="A16:A17"/>
    <mergeCell ref="A23:A24"/>
    <mergeCell ref="A25:A26"/>
    <mergeCell ref="A27:A28"/>
    <mergeCell ref="A29:A30"/>
    <mergeCell ref="A37:A38"/>
    <mergeCell ref="A44:A45"/>
    <mergeCell ref="A46:A47"/>
    <mergeCell ref="A48:A49"/>
    <mergeCell ref="A50:A51"/>
    <mergeCell ref="A52:A53"/>
    <mergeCell ref="A54:A55"/>
    <mergeCell ref="A56:A57"/>
    <mergeCell ref="A58:A59"/>
    <mergeCell ref="A60:A61"/>
    <mergeCell ref="A62:A63"/>
    <mergeCell ref="A64:A65"/>
    <mergeCell ref="A66:A67"/>
    <mergeCell ref="A68:A69"/>
    <mergeCell ref="B5:B6"/>
    <mergeCell ref="B10:B11"/>
    <mergeCell ref="B16:B17"/>
    <mergeCell ref="B23:B24"/>
    <mergeCell ref="B25:B26"/>
    <mergeCell ref="B27:B28"/>
    <mergeCell ref="B29:B30"/>
    <mergeCell ref="B37:B38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B62:B63"/>
    <mergeCell ref="B64:B65"/>
    <mergeCell ref="B66:B67"/>
    <mergeCell ref="B68:B69"/>
    <mergeCell ref="I5:I6"/>
    <mergeCell ref="I10:I11"/>
    <mergeCell ref="I16:I17"/>
    <mergeCell ref="I23:I24"/>
    <mergeCell ref="I25:I26"/>
    <mergeCell ref="I27:I28"/>
    <mergeCell ref="I29:I30"/>
    <mergeCell ref="I37:I38"/>
    <mergeCell ref="I44:I45"/>
    <mergeCell ref="I46:I47"/>
    <mergeCell ref="I48:I49"/>
    <mergeCell ref="I50:I51"/>
    <mergeCell ref="I52:I53"/>
    <mergeCell ref="I54:I55"/>
    <mergeCell ref="I56:I57"/>
    <mergeCell ref="I58:I59"/>
    <mergeCell ref="I60:I61"/>
    <mergeCell ref="I62:I63"/>
    <mergeCell ref="I64:I65"/>
    <mergeCell ref="I66:I67"/>
    <mergeCell ref="I68:I69"/>
    <mergeCell ref="J5:J6"/>
    <mergeCell ref="J10:J11"/>
    <mergeCell ref="J16:J17"/>
    <mergeCell ref="J23:J24"/>
    <mergeCell ref="J25:J26"/>
    <mergeCell ref="J27:J28"/>
    <mergeCell ref="J29:J30"/>
    <mergeCell ref="J37:J38"/>
    <mergeCell ref="J44:J45"/>
    <mergeCell ref="J46:J47"/>
    <mergeCell ref="J48:J49"/>
    <mergeCell ref="J50:J51"/>
    <mergeCell ref="J52:J53"/>
    <mergeCell ref="J54:J55"/>
    <mergeCell ref="J56:J57"/>
    <mergeCell ref="J58:J59"/>
    <mergeCell ref="J60:J61"/>
    <mergeCell ref="J62:J63"/>
    <mergeCell ref="J64:J65"/>
    <mergeCell ref="J66:J67"/>
    <mergeCell ref="J68:J69"/>
    <mergeCell ref="K5:K6"/>
    <mergeCell ref="K10:K11"/>
    <mergeCell ref="K16:K17"/>
    <mergeCell ref="K23:K24"/>
    <mergeCell ref="K25:K26"/>
    <mergeCell ref="K27:K28"/>
    <mergeCell ref="K29:K30"/>
    <mergeCell ref="K37:K38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K62:K63"/>
    <mergeCell ref="K64:K65"/>
    <mergeCell ref="K66:K67"/>
    <mergeCell ref="K68:K69"/>
    <mergeCell ref="M3:M4"/>
    <mergeCell ref="M5:M6"/>
    <mergeCell ref="M7:M8"/>
    <mergeCell ref="N3:N4"/>
    <mergeCell ref="N5:N6"/>
    <mergeCell ref="N7:N8"/>
    <mergeCell ref="O3:O4"/>
    <mergeCell ref="O5:O6"/>
    <mergeCell ref="O7:O8"/>
    <mergeCell ref="V3:V4"/>
    <mergeCell ref="V5:V6"/>
    <mergeCell ref="V7:V8"/>
    <mergeCell ref="W3:W4"/>
    <mergeCell ref="W5:W6"/>
    <mergeCell ref="W7:W8"/>
    <mergeCell ref="X3:X4"/>
    <mergeCell ref="X5:X6"/>
    <mergeCell ref="X7:X8"/>
    <mergeCell ref="N11:T12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92"/>
  <sheetViews>
    <sheetView workbookViewId="0">
      <selection activeCell="B22" sqref="B22"/>
    </sheetView>
  </sheetViews>
  <sheetFormatPr defaultColWidth="8.25" defaultRowHeight="20.15" customHeight="1"/>
  <cols>
    <col min="1" max="1" width="5.33333333333333" style="79" customWidth="1"/>
    <col min="2" max="2" width="19.0833333333333" style="80" customWidth="1"/>
    <col min="3" max="3" width="17.5" style="80" customWidth="1"/>
    <col min="4" max="4" width="20.75" style="80" customWidth="1"/>
    <col min="5" max="5" width="52.1666666666667" style="80" customWidth="1"/>
    <col min="6" max="6" width="31.0833333333333" style="80" customWidth="1"/>
    <col min="7" max="7" width="20.0833333333333" style="80" customWidth="1"/>
    <col min="8" max="8" width="20.5" style="80" customWidth="1"/>
    <col min="9" max="9" width="19.3333333333333" style="80" customWidth="1"/>
    <col min="10" max="16384" width="8.25" style="80"/>
  </cols>
  <sheetData>
    <row r="1" customHeight="1" spans="2:15">
      <c r="B1" s="81" t="s">
        <v>130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</row>
    <row r="2" customHeight="1" spans="2:15"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customHeight="1" spans="2:15">
      <c r="B3" s="82" t="s">
        <v>131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</row>
    <row r="4" customHeight="1" spans="2:15">
      <c r="B4" s="82" t="s">
        <v>132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</row>
    <row r="5" customHeight="1" spans="2:15">
      <c r="B5" s="82" t="s">
        <v>133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</row>
    <row r="6" customHeight="1" spans="2:15">
      <c r="B6" s="82" t="s">
        <v>134</v>
      </c>
      <c r="C6" s="82"/>
      <c r="D6" s="82"/>
      <c r="E6" s="82"/>
      <c r="F6" s="82"/>
      <c r="G6" s="82"/>
      <c r="H6" s="82"/>
      <c r="I6" s="82"/>
      <c r="K6" s="82"/>
      <c r="L6" s="82"/>
      <c r="M6" s="82"/>
      <c r="N6" s="82"/>
      <c r="O6" s="82"/>
    </row>
    <row r="14" ht="30.65" customHeight="1" spans="4:8">
      <c r="D14" s="83" t="s">
        <v>135</v>
      </c>
      <c r="E14" s="84"/>
      <c r="F14" s="84"/>
      <c r="G14" s="84"/>
      <c r="H14" s="85"/>
    </row>
    <row r="15" ht="23.5" customHeight="1" spans="4:8">
      <c r="D15" s="86" t="s">
        <v>136</v>
      </c>
      <c r="E15" s="87" t="s">
        <v>137</v>
      </c>
      <c r="F15" s="87" t="s">
        <v>138</v>
      </c>
      <c r="G15" s="87" t="s">
        <v>139</v>
      </c>
      <c r="H15" s="88" t="s">
        <v>140</v>
      </c>
    </row>
    <row r="16" customHeight="1" spans="4:8">
      <c r="D16" s="89">
        <v>96</v>
      </c>
      <c r="E16" s="90">
        <v>19</v>
      </c>
      <c r="F16" s="91">
        <v>8</v>
      </c>
      <c r="G16" s="91">
        <v>9</v>
      </c>
      <c r="H16" s="92">
        <v>2</v>
      </c>
    </row>
    <row r="17" customHeight="1" spans="4:8">
      <c r="D17" s="89"/>
      <c r="E17" s="90"/>
      <c r="F17" s="93" t="s">
        <v>67</v>
      </c>
      <c r="G17" s="93" t="s">
        <v>65</v>
      </c>
      <c r="H17" s="93" t="s">
        <v>65</v>
      </c>
    </row>
    <row r="18" customHeight="1" spans="4:8">
      <c r="D18" s="89"/>
      <c r="E18" s="90"/>
      <c r="F18" s="93" t="s">
        <v>79</v>
      </c>
      <c r="G18" s="93" t="s">
        <v>113</v>
      </c>
      <c r="H18" s="93" t="s">
        <v>58</v>
      </c>
    </row>
    <row r="19" customHeight="1" spans="4:8">
      <c r="D19" s="89"/>
      <c r="E19" s="90"/>
      <c r="F19" s="93" t="s">
        <v>14</v>
      </c>
      <c r="G19" s="93" t="s">
        <v>55</v>
      </c>
      <c r="H19" s="93"/>
    </row>
    <row r="20" customHeight="1" spans="4:8">
      <c r="D20" s="89"/>
      <c r="E20" s="90"/>
      <c r="F20" s="93" t="s">
        <v>64</v>
      </c>
      <c r="G20" s="93" t="s">
        <v>53</v>
      </c>
      <c r="H20" s="93"/>
    </row>
    <row r="21" customHeight="1" spans="4:8">
      <c r="D21" s="89"/>
      <c r="E21" s="90"/>
      <c r="F21" s="93" t="s">
        <v>73</v>
      </c>
      <c r="G21" s="93" t="s">
        <v>83</v>
      </c>
      <c r="H21" s="93"/>
    </row>
    <row r="22" customHeight="1" spans="4:8">
      <c r="D22" s="89"/>
      <c r="E22" s="90"/>
      <c r="F22" s="93" t="s">
        <v>91</v>
      </c>
      <c r="G22" s="93" t="s">
        <v>51</v>
      </c>
      <c r="H22" s="93"/>
    </row>
    <row r="23" customHeight="1" spans="4:8">
      <c r="D23" s="89"/>
      <c r="E23" s="90"/>
      <c r="F23" s="93" t="s">
        <v>82</v>
      </c>
      <c r="G23" s="93" t="s">
        <v>58</v>
      </c>
      <c r="H23" s="93"/>
    </row>
    <row r="24" customHeight="1" spans="4:8">
      <c r="D24" s="89"/>
      <c r="E24" s="90"/>
      <c r="F24" s="93" t="s">
        <v>33</v>
      </c>
      <c r="G24" s="93" t="s">
        <v>70</v>
      </c>
      <c r="H24" s="93"/>
    </row>
    <row r="25" customHeight="1" spans="4:8">
      <c r="D25" s="94"/>
      <c r="E25" s="95"/>
      <c r="F25" s="93"/>
      <c r="G25" s="93" t="s">
        <v>34</v>
      </c>
      <c r="H25" s="93"/>
    </row>
    <row r="28" customHeight="1" spans="1:8">
      <c r="A28" s="96" t="s">
        <v>141</v>
      </c>
      <c r="B28" s="97"/>
      <c r="C28" s="97"/>
      <c r="D28" s="97"/>
      <c r="E28" s="97"/>
      <c r="F28" s="97"/>
      <c r="G28" s="97"/>
      <c r="H28" s="98"/>
    </row>
    <row r="29" customHeight="1" spans="1:8">
      <c r="A29" s="99"/>
      <c r="B29" s="100"/>
      <c r="C29" s="100"/>
      <c r="D29" s="100"/>
      <c r="E29" s="100"/>
      <c r="F29" s="100"/>
      <c r="G29" s="100"/>
      <c r="H29" s="101"/>
    </row>
    <row r="30" customHeight="1" spans="1:8">
      <c r="A30" s="90"/>
      <c r="B30" s="102" t="s">
        <v>3</v>
      </c>
      <c r="C30" s="103" t="s">
        <v>2</v>
      </c>
      <c r="D30" s="104" t="s">
        <v>17</v>
      </c>
      <c r="E30" s="104" t="s">
        <v>142</v>
      </c>
      <c r="F30" s="104" t="s">
        <v>143</v>
      </c>
      <c r="G30" s="104" t="s">
        <v>9</v>
      </c>
      <c r="H30" s="104" t="s">
        <v>10</v>
      </c>
    </row>
    <row r="31" customHeight="1" spans="1:8">
      <c r="A31" s="105">
        <v>1</v>
      </c>
      <c r="B31" s="106">
        <v>2022111010054</v>
      </c>
      <c r="C31" s="107" t="s">
        <v>65</v>
      </c>
      <c r="D31" s="108" t="s">
        <v>37</v>
      </c>
      <c r="E31" s="109" t="s">
        <v>144</v>
      </c>
      <c r="F31" s="109">
        <v>12.75</v>
      </c>
      <c r="G31" s="110">
        <f>SUM(F31:F34)</f>
        <v>49.8</v>
      </c>
      <c r="H31" s="110">
        <v>1</v>
      </c>
    </row>
    <row r="32" customHeight="1" spans="1:8">
      <c r="A32" s="111"/>
      <c r="B32" s="112"/>
      <c r="C32" s="113"/>
      <c r="D32" s="114"/>
      <c r="E32" s="109" t="s">
        <v>145</v>
      </c>
      <c r="F32" s="109">
        <v>14.97</v>
      </c>
      <c r="G32" s="115"/>
      <c r="H32" s="115"/>
    </row>
    <row r="33" customHeight="1" spans="1:8">
      <c r="A33" s="111"/>
      <c r="B33" s="112"/>
      <c r="C33" s="113"/>
      <c r="D33" s="114"/>
      <c r="E33" s="109" t="s">
        <v>146</v>
      </c>
      <c r="F33" s="109">
        <v>16.08</v>
      </c>
      <c r="G33" s="115"/>
      <c r="H33" s="115"/>
    </row>
    <row r="34" customHeight="1" spans="1:8">
      <c r="A34" s="116"/>
      <c r="B34" s="117"/>
      <c r="C34" s="118"/>
      <c r="D34" s="119"/>
      <c r="E34" s="109" t="s">
        <v>147</v>
      </c>
      <c r="F34" s="109">
        <v>6</v>
      </c>
      <c r="G34" s="120"/>
      <c r="H34" s="120"/>
    </row>
    <row r="35" customHeight="1" spans="1:8">
      <c r="A35" s="105">
        <v>2</v>
      </c>
      <c r="B35" s="121">
        <v>2022111010065</v>
      </c>
      <c r="C35" s="122" t="s">
        <v>58</v>
      </c>
      <c r="D35" s="122" t="s">
        <v>37</v>
      </c>
      <c r="E35" s="109" t="s">
        <v>148</v>
      </c>
      <c r="F35" s="109">
        <v>11.25</v>
      </c>
      <c r="G35" s="110">
        <f>SUM(F35:F36)</f>
        <v>36.75</v>
      </c>
      <c r="H35" s="110">
        <v>2</v>
      </c>
    </row>
    <row r="36" customHeight="1" spans="1:8">
      <c r="A36" s="111"/>
      <c r="B36" s="117"/>
      <c r="C36" s="119"/>
      <c r="D36" s="119"/>
      <c r="E36" s="123" t="s">
        <v>149</v>
      </c>
      <c r="F36" s="109">
        <v>25.5</v>
      </c>
      <c r="G36" s="115"/>
      <c r="H36" s="115"/>
    </row>
    <row r="37" customHeight="1" spans="1:8">
      <c r="A37" s="124">
        <v>3</v>
      </c>
      <c r="B37" s="125">
        <v>2022111010057</v>
      </c>
      <c r="C37" s="126" t="s">
        <v>46</v>
      </c>
      <c r="D37" s="126" t="s">
        <v>37</v>
      </c>
      <c r="E37" s="127" t="s">
        <v>150</v>
      </c>
      <c r="F37" s="127">
        <v>17.43</v>
      </c>
      <c r="G37" s="128">
        <f>SUM(F37:F39)</f>
        <v>32.43</v>
      </c>
      <c r="H37" s="128">
        <v>3</v>
      </c>
    </row>
    <row r="38" customHeight="1" spans="1:8">
      <c r="A38" s="129"/>
      <c r="B38" s="130"/>
      <c r="C38" s="131"/>
      <c r="D38" s="131"/>
      <c r="E38" s="127" t="s">
        <v>151</v>
      </c>
      <c r="F38" s="127">
        <v>11.25</v>
      </c>
      <c r="G38" s="132"/>
      <c r="H38" s="132"/>
    </row>
    <row r="39" customHeight="1" spans="1:8">
      <c r="A39" s="133"/>
      <c r="B39" s="134"/>
      <c r="C39" s="135"/>
      <c r="D39" s="135"/>
      <c r="E39" s="127" t="s">
        <v>152</v>
      </c>
      <c r="F39" s="127">
        <v>3.75</v>
      </c>
      <c r="G39" s="136"/>
      <c r="H39" s="136"/>
    </row>
    <row r="40" customHeight="1" spans="1:8">
      <c r="A40" s="137">
        <v>4</v>
      </c>
      <c r="B40" s="125">
        <v>2022111010060</v>
      </c>
      <c r="C40" s="126" t="s">
        <v>62</v>
      </c>
      <c r="D40" s="126" t="s">
        <v>37</v>
      </c>
      <c r="E40" s="127" t="s">
        <v>153</v>
      </c>
      <c r="F40" s="127">
        <v>3.75</v>
      </c>
      <c r="G40" s="138">
        <f>SUM(F40:F42)</f>
        <v>32.415</v>
      </c>
      <c r="H40" s="139">
        <v>4</v>
      </c>
    </row>
    <row r="41" customHeight="1" spans="1:8">
      <c r="A41" s="140"/>
      <c r="B41" s="130"/>
      <c r="C41" s="131"/>
      <c r="D41" s="131"/>
      <c r="E41" s="127" t="s">
        <v>154</v>
      </c>
      <c r="F41" s="127">
        <v>11.25</v>
      </c>
      <c r="G41" s="141"/>
      <c r="H41" s="142"/>
    </row>
    <row r="42" customHeight="1" spans="1:8">
      <c r="A42" s="140"/>
      <c r="B42" s="130"/>
      <c r="C42" s="131"/>
      <c r="D42" s="131"/>
      <c r="E42" s="143" t="s">
        <v>155</v>
      </c>
      <c r="F42" s="143">
        <v>17.415</v>
      </c>
      <c r="G42" s="141"/>
      <c r="H42" s="142"/>
    </row>
    <row r="43" s="77" customFormat="1" customHeight="1" spans="1:26">
      <c r="A43" s="144" t="s">
        <v>156</v>
      </c>
      <c r="B43" s="145"/>
      <c r="C43" s="145"/>
      <c r="D43" s="145"/>
      <c r="E43" s="145"/>
      <c r="F43" s="145"/>
      <c r="G43" s="145"/>
      <c r="H43" s="146"/>
      <c r="M43" s="80"/>
      <c r="U43" s="80"/>
      <c r="V43" s="80"/>
      <c r="W43" s="80"/>
      <c r="X43" s="80"/>
      <c r="Y43" s="80"/>
      <c r="Z43" s="80"/>
    </row>
    <row r="45" customHeight="1" spans="1:8">
      <c r="A45" s="96" t="s">
        <v>157</v>
      </c>
      <c r="B45" s="97"/>
      <c r="C45" s="97"/>
      <c r="D45" s="97"/>
      <c r="E45" s="97"/>
      <c r="F45" s="97"/>
      <c r="G45" s="97"/>
      <c r="H45" s="98"/>
    </row>
    <row r="46" customHeight="1" spans="1:8">
      <c r="A46" s="99"/>
      <c r="B46" s="100"/>
      <c r="C46" s="100"/>
      <c r="D46" s="100"/>
      <c r="E46" s="100"/>
      <c r="F46" s="100"/>
      <c r="G46" s="100"/>
      <c r="H46" s="101"/>
    </row>
    <row r="47" customHeight="1" spans="2:8">
      <c r="B47" s="80" t="s">
        <v>2</v>
      </c>
      <c r="C47" s="147" t="s">
        <v>3</v>
      </c>
      <c r="D47" s="147" t="s">
        <v>17</v>
      </c>
      <c r="E47" s="147" t="s">
        <v>142</v>
      </c>
      <c r="F47" s="147" t="s">
        <v>143</v>
      </c>
      <c r="G47" s="147" t="s">
        <v>9</v>
      </c>
      <c r="H47" s="148" t="s">
        <v>10</v>
      </c>
    </row>
    <row r="48" ht="19.75" customHeight="1" spans="1:8">
      <c r="A48" s="149">
        <v>1</v>
      </c>
      <c r="B48" s="150">
        <v>2022111010054</v>
      </c>
      <c r="C48" s="151" t="s">
        <v>65</v>
      </c>
      <c r="D48" s="151" t="s">
        <v>37</v>
      </c>
      <c r="E48" s="151" t="s">
        <v>158</v>
      </c>
      <c r="F48" s="151">
        <v>15</v>
      </c>
      <c r="G48" s="149">
        <v>25</v>
      </c>
      <c r="H48" s="149">
        <v>1</v>
      </c>
    </row>
    <row r="49" customHeight="1" spans="1:8">
      <c r="A49" s="149"/>
      <c r="B49" s="150"/>
      <c r="C49" s="151"/>
      <c r="D49" s="151"/>
      <c r="E49" s="151" t="s">
        <v>159</v>
      </c>
      <c r="F49" s="151">
        <v>10</v>
      </c>
      <c r="G49" s="149"/>
      <c r="H49" s="149"/>
    </row>
    <row r="50" customHeight="1" spans="1:8">
      <c r="A50" s="149">
        <v>2</v>
      </c>
      <c r="B50" s="150" t="s">
        <v>160</v>
      </c>
      <c r="C50" s="151" t="s">
        <v>113</v>
      </c>
      <c r="D50" s="151" t="s">
        <v>61</v>
      </c>
      <c r="E50" s="151" t="s">
        <v>161</v>
      </c>
      <c r="F50" s="151">
        <v>15</v>
      </c>
      <c r="G50" s="149">
        <v>25</v>
      </c>
      <c r="H50" s="149">
        <v>1</v>
      </c>
    </row>
    <row r="51" customHeight="1" spans="1:8">
      <c r="A51" s="149"/>
      <c r="B51" s="150"/>
      <c r="C51" s="151"/>
      <c r="D51" s="151"/>
      <c r="E51" s="151" t="s">
        <v>162</v>
      </c>
      <c r="F51" s="151">
        <v>10</v>
      </c>
      <c r="G51" s="149"/>
      <c r="H51" s="149"/>
    </row>
    <row r="52" customHeight="1" spans="1:18">
      <c r="A52" s="149">
        <v>3</v>
      </c>
      <c r="B52" s="150">
        <v>2022111010066</v>
      </c>
      <c r="C52" s="151" t="s">
        <v>55</v>
      </c>
      <c r="D52" s="151" t="s">
        <v>37</v>
      </c>
      <c r="E52" s="151" t="s">
        <v>163</v>
      </c>
      <c r="F52" s="151">
        <v>20</v>
      </c>
      <c r="G52" s="149">
        <f t="shared" ref="G52:G56" si="0">F52</f>
        <v>20</v>
      </c>
      <c r="H52" s="149">
        <v>3</v>
      </c>
      <c r="Q52" s="33"/>
      <c r="R52" s="33"/>
    </row>
    <row r="53" customHeight="1" spans="1:18">
      <c r="A53" s="149">
        <v>4</v>
      </c>
      <c r="B53" s="150">
        <v>2022111010049</v>
      </c>
      <c r="C53" s="151" t="s">
        <v>53</v>
      </c>
      <c r="D53" s="151" t="s">
        <v>29</v>
      </c>
      <c r="E53" s="151" t="s">
        <v>164</v>
      </c>
      <c r="F53" s="151">
        <v>20</v>
      </c>
      <c r="G53" s="149">
        <f t="shared" si="0"/>
        <v>20</v>
      </c>
      <c r="H53" s="149">
        <v>3</v>
      </c>
      <c r="M53" s="33"/>
      <c r="N53" s="33"/>
      <c r="O53" s="33"/>
      <c r="P53" s="33"/>
      <c r="Q53" s="33"/>
      <c r="R53" s="33"/>
    </row>
    <row r="54" customHeight="1" spans="1:18">
      <c r="A54" s="149">
        <v>5</v>
      </c>
      <c r="B54" s="150">
        <v>2022111010021</v>
      </c>
      <c r="C54" s="151" t="s">
        <v>83</v>
      </c>
      <c r="D54" s="151" t="s">
        <v>54</v>
      </c>
      <c r="E54" s="151" t="s">
        <v>165</v>
      </c>
      <c r="F54" s="151">
        <v>15</v>
      </c>
      <c r="G54" s="149">
        <f t="shared" si="0"/>
        <v>15</v>
      </c>
      <c r="H54" s="149">
        <v>5</v>
      </c>
      <c r="M54" s="33"/>
      <c r="N54" s="33"/>
      <c r="O54" s="33"/>
      <c r="P54" s="33"/>
      <c r="Q54" s="33"/>
      <c r="R54" s="33"/>
    </row>
    <row r="55" customHeight="1" spans="1:18">
      <c r="A55" s="149">
        <v>6</v>
      </c>
      <c r="B55" s="150">
        <v>2022111010042</v>
      </c>
      <c r="C55" s="151" t="s">
        <v>51</v>
      </c>
      <c r="D55" s="151" t="s">
        <v>29</v>
      </c>
      <c r="E55" s="151" t="s">
        <v>166</v>
      </c>
      <c r="F55" s="151">
        <v>15</v>
      </c>
      <c r="G55" s="149">
        <f t="shared" si="0"/>
        <v>15</v>
      </c>
      <c r="H55" s="149">
        <v>5</v>
      </c>
      <c r="I55" s="33"/>
      <c r="J55" s="33"/>
      <c r="K55" s="33"/>
      <c r="L55" s="33"/>
      <c r="M55" s="33"/>
      <c r="N55" s="33"/>
      <c r="O55" s="33"/>
      <c r="P55" s="33"/>
      <c r="Q55" s="33"/>
      <c r="R55" s="33"/>
    </row>
    <row r="56" customHeight="1" spans="1:18">
      <c r="A56" s="149">
        <v>7</v>
      </c>
      <c r="B56" s="150">
        <v>2022111010065</v>
      </c>
      <c r="C56" s="151" t="s">
        <v>58</v>
      </c>
      <c r="D56" s="151" t="s">
        <v>37</v>
      </c>
      <c r="E56" s="151" t="s">
        <v>167</v>
      </c>
      <c r="F56" s="151">
        <v>15</v>
      </c>
      <c r="G56" s="149">
        <f t="shared" si="0"/>
        <v>15</v>
      </c>
      <c r="H56" s="149">
        <v>5</v>
      </c>
      <c r="I56" s="33"/>
      <c r="J56" s="33"/>
      <c r="K56" s="33"/>
      <c r="L56" s="33"/>
      <c r="M56" s="33"/>
      <c r="N56" s="33"/>
      <c r="O56" s="33"/>
      <c r="P56" s="33"/>
      <c r="Q56" s="33"/>
      <c r="R56" s="33"/>
    </row>
    <row r="57" customHeight="1" spans="1:18">
      <c r="A57" s="149">
        <v>8</v>
      </c>
      <c r="B57" s="152">
        <v>2022111010079</v>
      </c>
      <c r="C57" s="152" t="s">
        <v>70</v>
      </c>
      <c r="D57" s="152" t="s">
        <v>61</v>
      </c>
      <c r="E57" s="152" t="s">
        <v>168</v>
      </c>
      <c r="F57" s="152">
        <v>15</v>
      </c>
      <c r="G57" s="149">
        <v>15</v>
      </c>
      <c r="H57" s="149">
        <v>5</v>
      </c>
      <c r="I57" s="33"/>
      <c r="J57" s="33"/>
      <c r="K57" s="33"/>
      <c r="L57" s="33"/>
      <c r="M57" s="33"/>
      <c r="N57" s="33"/>
      <c r="O57" s="33"/>
      <c r="P57" s="33"/>
      <c r="Q57" s="33"/>
      <c r="R57" s="33"/>
    </row>
    <row r="58" customHeight="1" spans="1:14">
      <c r="A58" s="149">
        <v>9</v>
      </c>
      <c r="B58" s="150">
        <v>2022111010043</v>
      </c>
      <c r="C58" s="151" t="s">
        <v>34</v>
      </c>
      <c r="D58" s="151" t="s">
        <v>29</v>
      </c>
      <c r="E58" s="151" t="s">
        <v>169</v>
      </c>
      <c r="F58" s="151">
        <v>15</v>
      </c>
      <c r="G58" s="149">
        <f t="shared" ref="G58" si="1">F58</f>
        <v>15</v>
      </c>
      <c r="H58" s="149">
        <v>5</v>
      </c>
      <c r="I58" s="33"/>
      <c r="J58" s="33"/>
      <c r="K58" s="33"/>
      <c r="L58" s="33"/>
      <c r="M58" s="33"/>
      <c r="N58" s="33"/>
    </row>
    <row r="59" customHeight="1" spans="1:14">
      <c r="A59" s="153">
        <v>10</v>
      </c>
      <c r="B59" s="154">
        <v>2022111010080</v>
      </c>
      <c r="C59" s="155" t="s">
        <v>64</v>
      </c>
      <c r="D59" s="155" t="s">
        <v>61</v>
      </c>
      <c r="E59" s="155" t="s">
        <v>170</v>
      </c>
      <c r="F59" s="155">
        <v>15</v>
      </c>
      <c r="G59" s="153">
        <v>15</v>
      </c>
      <c r="H59" s="153">
        <v>10</v>
      </c>
      <c r="I59" s="33"/>
      <c r="J59" s="33"/>
      <c r="K59" s="33"/>
      <c r="L59" s="33"/>
      <c r="M59" s="33"/>
      <c r="N59" s="33"/>
    </row>
    <row r="60" customHeight="1" spans="1:14">
      <c r="A60" s="153">
        <v>11</v>
      </c>
      <c r="B60" s="154">
        <v>2022111010070</v>
      </c>
      <c r="C60" s="155" t="s">
        <v>76</v>
      </c>
      <c r="D60" s="155" t="s">
        <v>171</v>
      </c>
      <c r="E60" s="155" t="s">
        <v>159</v>
      </c>
      <c r="F60" s="155">
        <v>10</v>
      </c>
      <c r="G60" s="153">
        <v>10</v>
      </c>
      <c r="H60" s="153">
        <v>11</v>
      </c>
      <c r="I60" s="33"/>
      <c r="J60" s="33"/>
      <c r="K60" s="33"/>
      <c r="L60" s="33"/>
      <c r="M60" s="33"/>
      <c r="N60" s="33"/>
    </row>
    <row r="61" s="78" customFormat="1" customHeight="1" spans="1:38">
      <c r="A61" s="156" t="s">
        <v>172</v>
      </c>
      <c r="B61" s="156"/>
      <c r="C61" s="156"/>
      <c r="D61" s="156"/>
      <c r="E61" s="156"/>
      <c r="F61" s="156"/>
      <c r="G61" s="156"/>
      <c r="H61" s="156"/>
      <c r="I61" s="80"/>
      <c r="J61" s="80"/>
      <c r="K61" s="80"/>
      <c r="L61" s="80"/>
      <c r="M61" s="80"/>
      <c r="N61" s="33"/>
      <c r="O61" s="33"/>
      <c r="P61" s="33"/>
      <c r="Q61" s="33"/>
      <c r="R61" s="33"/>
      <c r="S61" s="33"/>
      <c r="T61" s="80"/>
      <c r="U61" s="80"/>
      <c r="V61" s="80"/>
      <c r="W61" s="80"/>
      <c r="X61" s="80"/>
      <c r="Y61" s="80"/>
      <c r="Z61" s="80"/>
      <c r="AA61" s="80"/>
      <c r="AB61" s="80"/>
      <c r="AC61" s="80"/>
      <c r="AD61" s="80"/>
      <c r="AE61" s="80"/>
      <c r="AF61" s="80"/>
      <c r="AG61" s="80"/>
      <c r="AH61" s="80"/>
      <c r="AI61" s="80"/>
      <c r="AJ61" s="80"/>
      <c r="AK61" s="80"/>
      <c r="AL61" s="80"/>
    </row>
    <row r="62" customHeight="1" spans="3:19">
      <c r="C62" s="79"/>
      <c r="D62" s="79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</row>
    <row r="63" customHeight="1" spans="3:19">
      <c r="C63" s="79"/>
      <c r="D63" s="157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</row>
    <row r="64" customHeight="1" spans="1:19">
      <c r="A64" s="96" t="s">
        <v>173</v>
      </c>
      <c r="B64" s="97"/>
      <c r="C64" s="97"/>
      <c r="D64" s="97"/>
      <c r="E64" s="97"/>
      <c r="F64" s="97"/>
      <c r="G64" s="97"/>
      <c r="H64" s="98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</row>
    <row r="65" customHeight="1" spans="1:19">
      <c r="A65" s="99"/>
      <c r="B65" s="100"/>
      <c r="C65" s="100"/>
      <c r="D65" s="100"/>
      <c r="E65" s="100"/>
      <c r="F65" s="100"/>
      <c r="G65" s="100"/>
      <c r="H65" s="101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</row>
    <row r="66" customHeight="1" spans="1:19">
      <c r="A66" s="156" t="s">
        <v>174</v>
      </c>
      <c r="B66" s="156"/>
      <c r="C66" s="156"/>
      <c r="D66" s="156"/>
      <c r="E66" s="156"/>
      <c r="F66" s="156"/>
      <c r="G66" s="156"/>
      <c r="H66" s="156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</row>
    <row r="67" customHeight="1" spans="9:20"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</row>
    <row r="68" customHeight="1" spans="1:20">
      <c r="A68" s="158" t="s">
        <v>175</v>
      </c>
      <c r="B68" s="159"/>
      <c r="C68" s="159"/>
      <c r="D68" s="159"/>
      <c r="E68" s="159"/>
      <c r="F68" s="159"/>
      <c r="G68" s="159"/>
      <c r="H68" s="160"/>
      <c r="O68" s="33"/>
      <c r="P68" s="33"/>
      <c r="Q68" s="33"/>
      <c r="R68" s="33"/>
      <c r="S68" s="33"/>
      <c r="T68" s="33"/>
    </row>
    <row r="69" customHeight="1" spans="1:20">
      <c r="A69" s="161"/>
      <c r="B69" s="162"/>
      <c r="C69" s="162"/>
      <c r="D69" s="162"/>
      <c r="E69" s="162"/>
      <c r="F69" s="162"/>
      <c r="G69" s="162"/>
      <c r="H69" s="163"/>
      <c r="O69" s="33"/>
      <c r="P69" s="33"/>
      <c r="Q69" s="33"/>
      <c r="R69" s="33"/>
      <c r="S69" s="33"/>
      <c r="T69" s="33"/>
    </row>
    <row r="70" customHeight="1" spans="1:20">
      <c r="A70" s="164"/>
      <c r="B70" s="164" t="s">
        <v>3</v>
      </c>
      <c r="C70" s="164" t="s">
        <v>2</v>
      </c>
      <c r="D70" s="164" t="s">
        <v>17</v>
      </c>
      <c r="E70" s="164" t="s">
        <v>142</v>
      </c>
      <c r="F70" s="164" t="s">
        <v>143</v>
      </c>
      <c r="G70" s="164" t="s">
        <v>9</v>
      </c>
      <c r="H70" s="164" t="s">
        <v>10</v>
      </c>
      <c r="O70" s="33"/>
      <c r="P70" s="33"/>
      <c r="Q70" s="33"/>
      <c r="R70" s="33"/>
      <c r="S70" s="33"/>
      <c r="T70" s="33"/>
    </row>
    <row r="71" ht="36" spans="1:20">
      <c r="A71" s="165" t="s">
        <v>176</v>
      </c>
      <c r="B71" s="166">
        <v>2022111010086</v>
      </c>
      <c r="C71" s="167" t="s">
        <v>67</v>
      </c>
      <c r="D71" s="167" t="s">
        <v>61</v>
      </c>
      <c r="E71" s="168" t="s">
        <v>177</v>
      </c>
      <c r="F71" s="167">
        <v>60</v>
      </c>
      <c r="G71" s="151">
        <v>75</v>
      </c>
      <c r="H71" s="151">
        <v>1</v>
      </c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</row>
    <row r="72" ht="36" spans="1:13">
      <c r="A72" s="165"/>
      <c r="B72" s="166"/>
      <c r="C72" s="167"/>
      <c r="D72" s="167"/>
      <c r="E72" s="168" t="s">
        <v>178</v>
      </c>
      <c r="F72" s="167">
        <v>15</v>
      </c>
      <c r="G72" s="151"/>
      <c r="H72" s="151"/>
      <c r="I72" s="33"/>
      <c r="J72" s="33"/>
      <c r="K72" s="33"/>
      <c r="L72" s="33"/>
      <c r="M72" s="33"/>
    </row>
    <row r="73" ht="33" customHeight="1" spans="1:13">
      <c r="A73" s="165" t="s">
        <v>179</v>
      </c>
      <c r="B73" s="166">
        <v>2022111010083</v>
      </c>
      <c r="C73" s="167" t="s">
        <v>79</v>
      </c>
      <c r="D73" s="167" t="s">
        <v>61</v>
      </c>
      <c r="E73" s="168" t="s">
        <v>180</v>
      </c>
      <c r="F73" s="167">
        <v>60</v>
      </c>
      <c r="G73" s="151">
        <v>60</v>
      </c>
      <c r="H73" s="151">
        <v>2</v>
      </c>
      <c r="I73" s="33"/>
      <c r="J73" s="33"/>
      <c r="K73" s="33"/>
      <c r="L73" s="33"/>
      <c r="M73" s="33"/>
    </row>
    <row r="74" customHeight="1" spans="1:38">
      <c r="A74" s="165"/>
      <c r="B74" s="166"/>
      <c r="C74" s="167"/>
      <c r="D74" s="167"/>
      <c r="E74" s="168"/>
      <c r="F74" s="167"/>
      <c r="G74" s="151"/>
      <c r="H74" s="151"/>
      <c r="U74" s="77"/>
      <c r="V74" s="77"/>
      <c r="W74" s="77"/>
      <c r="X74" s="77"/>
      <c r="Y74" s="77"/>
      <c r="Z74" s="77"/>
      <c r="AA74" s="77"/>
      <c r="AB74" s="77"/>
      <c r="AC74" s="77"/>
      <c r="AD74" s="77"/>
      <c r="AE74" s="77"/>
      <c r="AF74" s="77"/>
      <c r="AG74" s="77"/>
      <c r="AH74" s="77"/>
      <c r="AI74" s="77"/>
      <c r="AJ74" s="77"/>
      <c r="AK74" s="77"/>
      <c r="AL74" s="77"/>
    </row>
    <row r="75" customHeight="1" spans="1:8">
      <c r="A75" s="165" t="s">
        <v>181</v>
      </c>
      <c r="B75" s="169">
        <v>2022111010010</v>
      </c>
      <c r="C75" s="170" t="s">
        <v>14</v>
      </c>
      <c r="D75" s="170" t="s">
        <v>1</v>
      </c>
      <c r="E75" s="170" t="s">
        <v>182</v>
      </c>
      <c r="F75" s="170">
        <v>60</v>
      </c>
      <c r="G75" s="170">
        <v>60</v>
      </c>
      <c r="H75" s="170">
        <v>2</v>
      </c>
    </row>
    <row r="76" customHeight="1" spans="1:8">
      <c r="A76" s="165" t="s">
        <v>183</v>
      </c>
      <c r="B76" s="169">
        <v>2022111010080</v>
      </c>
      <c r="C76" s="170" t="s">
        <v>64</v>
      </c>
      <c r="D76" s="170" t="s">
        <v>61</v>
      </c>
      <c r="E76" s="170" t="s">
        <v>182</v>
      </c>
      <c r="F76" s="170">
        <v>60</v>
      </c>
      <c r="G76" s="151">
        <v>60</v>
      </c>
      <c r="H76" s="151">
        <v>2</v>
      </c>
    </row>
    <row r="77" ht="14.25" spans="1:8">
      <c r="A77" s="165" t="s">
        <v>184</v>
      </c>
      <c r="B77" s="166">
        <v>2022111010087</v>
      </c>
      <c r="C77" s="167" t="s">
        <v>73</v>
      </c>
      <c r="D77" s="167" t="s">
        <v>61</v>
      </c>
      <c r="E77" s="170" t="s">
        <v>182</v>
      </c>
      <c r="F77" s="167">
        <v>60</v>
      </c>
      <c r="G77" s="151">
        <v>60</v>
      </c>
      <c r="H77" s="151">
        <v>2</v>
      </c>
    </row>
    <row r="78" customHeight="1" spans="1:8">
      <c r="A78" s="165" t="s">
        <v>185</v>
      </c>
      <c r="B78" s="171">
        <v>2022111010085</v>
      </c>
      <c r="C78" s="172" t="s">
        <v>91</v>
      </c>
      <c r="D78" s="172" t="s">
        <v>186</v>
      </c>
      <c r="E78" s="170" t="s">
        <v>187</v>
      </c>
      <c r="F78" s="170">
        <v>15</v>
      </c>
      <c r="G78" s="173">
        <v>39</v>
      </c>
      <c r="H78" s="173">
        <v>6</v>
      </c>
    </row>
    <row r="79" customHeight="1" spans="1:8">
      <c r="A79" s="165"/>
      <c r="B79" s="174"/>
      <c r="C79" s="175"/>
      <c r="D79" s="175"/>
      <c r="E79" s="170" t="s">
        <v>188</v>
      </c>
      <c r="F79" s="170">
        <v>9</v>
      </c>
      <c r="G79" s="176"/>
      <c r="H79" s="176"/>
    </row>
    <row r="80" ht="13.5" spans="1:8">
      <c r="A80" s="165"/>
      <c r="B80" s="177"/>
      <c r="C80" s="178"/>
      <c r="D80" s="178"/>
      <c r="E80" s="170" t="s">
        <v>189</v>
      </c>
      <c r="F80" s="170">
        <v>15</v>
      </c>
      <c r="G80" s="179"/>
      <c r="H80" s="179"/>
    </row>
    <row r="81" ht="36" spans="1:8">
      <c r="A81" s="165" t="s">
        <v>190</v>
      </c>
      <c r="B81" s="169">
        <v>2022111010067</v>
      </c>
      <c r="C81" s="170" t="s">
        <v>82</v>
      </c>
      <c r="D81" s="170" t="s">
        <v>61</v>
      </c>
      <c r="E81" s="180" t="s">
        <v>191</v>
      </c>
      <c r="F81" s="170">
        <v>15</v>
      </c>
      <c r="G81" s="170">
        <v>30</v>
      </c>
      <c r="H81" s="170">
        <v>7</v>
      </c>
    </row>
    <row r="82" ht="48" spans="1:8">
      <c r="A82" s="165"/>
      <c r="B82" s="169"/>
      <c r="C82" s="170"/>
      <c r="D82" s="170"/>
      <c r="E82" s="181" t="s">
        <v>192</v>
      </c>
      <c r="F82" s="170">
        <v>15</v>
      </c>
      <c r="G82" s="170"/>
      <c r="H82" s="170"/>
    </row>
    <row r="83" customHeight="1" spans="1:8">
      <c r="A83" s="165" t="s">
        <v>193</v>
      </c>
      <c r="B83" s="182">
        <v>2022111010051</v>
      </c>
      <c r="C83" s="183" t="s">
        <v>33</v>
      </c>
      <c r="D83" s="183" t="s">
        <v>29</v>
      </c>
      <c r="E83" s="183" t="s">
        <v>194</v>
      </c>
      <c r="F83" s="183">
        <v>25</v>
      </c>
      <c r="G83" s="183">
        <v>25</v>
      </c>
      <c r="H83" s="183">
        <v>8</v>
      </c>
    </row>
    <row r="84" s="79" customFormat="1" customHeight="1" spans="1:8">
      <c r="A84" s="184" t="s">
        <v>195</v>
      </c>
      <c r="B84" s="185">
        <v>202211010075</v>
      </c>
      <c r="C84" s="186" t="s">
        <v>88</v>
      </c>
      <c r="D84" s="186" t="s">
        <v>61</v>
      </c>
      <c r="E84" s="187" t="s">
        <v>196</v>
      </c>
      <c r="F84" s="188">
        <v>25</v>
      </c>
      <c r="G84" s="189">
        <v>25</v>
      </c>
      <c r="H84" s="189">
        <v>8</v>
      </c>
    </row>
    <row r="85" customHeight="1" spans="1:8">
      <c r="A85" s="190" t="s">
        <v>197</v>
      </c>
      <c r="B85" s="191">
        <v>2022111010002</v>
      </c>
      <c r="C85" s="192" t="s">
        <v>25</v>
      </c>
      <c r="D85" s="192" t="s">
        <v>22</v>
      </c>
      <c r="E85" s="192" t="s">
        <v>198</v>
      </c>
      <c r="F85" s="192">
        <v>25</v>
      </c>
      <c r="G85" s="192">
        <v>25</v>
      </c>
      <c r="H85" s="192">
        <v>8</v>
      </c>
    </row>
    <row r="86" customHeight="1" spans="1:8">
      <c r="A86" s="190" t="s">
        <v>199</v>
      </c>
      <c r="B86" s="185">
        <v>2022111010096</v>
      </c>
      <c r="C86" s="193" t="s">
        <v>85</v>
      </c>
      <c r="D86" s="186" t="s">
        <v>61</v>
      </c>
      <c r="E86" s="186" t="s">
        <v>200</v>
      </c>
      <c r="F86" s="186">
        <v>25</v>
      </c>
      <c r="G86" s="189">
        <v>25</v>
      </c>
      <c r="H86" s="189">
        <v>8</v>
      </c>
    </row>
    <row r="87" customHeight="1" spans="1:8">
      <c r="A87" s="190" t="s">
        <v>201</v>
      </c>
      <c r="B87" s="185">
        <v>2022111010069</v>
      </c>
      <c r="C87" s="186" t="s">
        <v>121</v>
      </c>
      <c r="D87" s="186" t="s">
        <v>61</v>
      </c>
      <c r="E87" s="186" t="s">
        <v>202</v>
      </c>
      <c r="F87" s="186">
        <v>25</v>
      </c>
      <c r="G87" s="189">
        <v>25</v>
      </c>
      <c r="H87" s="189">
        <v>8</v>
      </c>
    </row>
    <row r="88" customHeight="1" spans="1:8">
      <c r="A88" s="190" t="s">
        <v>203</v>
      </c>
      <c r="B88" s="194">
        <v>2022111010070</v>
      </c>
      <c r="C88" s="195" t="s">
        <v>76</v>
      </c>
      <c r="D88" s="195" t="s">
        <v>171</v>
      </c>
      <c r="E88" s="195" t="s">
        <v>204</v>
      </c>
      <c r="F88" s="195">
        <v>25</v>
      </c>
      <c r="G88" s="155">
        <v>25</v>
      </c>
      <c r="H88" s="155">
        <v>8</v>
      </c>
    </row>
    <row r="89" customHeight="1" spans="1:8">
      <c r="A89" s="184" t="s">
        <v>205</v>
      </c>
      <c r="B89" s="191">
        <v>2022111010056</v>
      </c>
      <c r="C89" s="192" t="s">
        <v>43</v>
      </c>
      <c r="D89" s="192" t="s">
        <v>37</v>
      </c>
      <c r="E89" s="192" t="s">
        <v>206</v>
      </c>
      <c r="F89" s="192">
        <v>15</v>
      </c>
      <c r="G89" s="192">
        <v>24</v>
      </c>
      <c r="H89" s="192">
        <v>14</v>
      </c>
    </row>
    <row r="90" customHeight="1" spans="1:8">
      <c r="A90" s="196"/>
      <c r="B90" s="191"/>
      <c r="C90" s="192"/>
      <c r="D90" s="192"/>
      <c r="E90" s="192" t="s">
        <v>207</v>
      </c>
      <c r="F90" s="192">
        <v>9</v>
      </c>
      <c r="G90" s="192"/>
      <c r="H90" s="192"/>
    </row>
    <row r="91" customHeight="1" spans="1:8">
      <c r="A91" s="190" t="s">
        <v>208</v>
      </c>
      <c r="B91" s="191">
        <v>2022111010094</v>
      </c>
      <c r="C91" s="192" t="s">
        <v>94</v>
      </c>
      <c r="D91" s="192" t="s">
        <v>61</v>
      </c>
      <c r="E91" s="192" t="s">
        <v>209</v>
      </c>
      <c r="F91" s="197">
        <v>15</v>
      </c>
      <c r="G91" s="189">
        <v>15</v>
      </c>
      <c r="H91" s="189">
        <v>15</v>
      </c>
    </row>
    <row r="92" s="78" customFormat="1" customHeight="1" spans="1:38">
      <c r="A92" s="144" t="s">
        <v>210</v>
      </c>
      <c r="B92" s="145"/>
      <c r="C92" s="145"/>
      <c r="D92" s="145"/>
      <c r="E92" s="145"/>
      <c r="F92" s="145"/>
      <c r="G92" s="145"/>
      <c r="H92" s="146"/>
      <c r="I92" s="80"/>
      <c r="J92" s="80"/>
      <c r="K92" s="80"/>
      <c r="L92" s="80"/>
      <c r="M92" s="80"/>
      <c r="N92" s="33"/>
      <c r="O92" s="33"/>
      <c r="P92" s="33"/>
      <c r="Q92" s="33"/>
      <c r="R92" s="33"/>
      <c r="S92" s="33"/>
      <c r="T92" s="80"/>
      <c r="U92" s="80"/>
      <c r="V92" s="80"/>
      <c r="W92" s="80"/>
      <c r="X92" s="80"/>
      <c r="Y92" s="80"/>
      <c r="Z92" s="80"/>
      <c r="AA92" s="80"/>
      <c r="AB92" s="80"/>
      <c r="AC92" s="80"/>
      <c r="AD92" s="80"/>
      <c r="AE92" s="80"/>
      <c r="AF92" s="80"/>
      <c r="AG92" s="80"/>
      <c r="AH92" s="80"/>
      <c r="AI92" s="80"/>
      <c r="AJ92" s="80"/>
      <c r="AK92" s="80"/>
      <c r="AL92" s="80"/>
    </row>
  </sheetData>
  <mergeCells count="80">
    <mergeCell ref="D14:H14"/>
    <mergeCell ref="A43:H43"/>
    <mergeCell ref="A61:H61"/>
    <mergeCell ref="A66:H66"/>
    <mergeCell ref="A92:H92"/>
    <mergeCell ref="A31:A34"/>
    <mergeCell ref="A35:A36"/>
    <mergeCell ref="A37:A39"/>
    <mergeCell ref="A40:A42"/>
    <mergeCell ref="A48:A49"/>
    <mergeCell ref="A50:A51"/>
    <mergeCell ref="A71:A72"/>
    <mergeCell ref="A73:A74"/>
    <mergeCell ref="A78:A80"/>
    <mergeCell ref="A81:A82"/>
    <mergeCell ref="A89:A90"/>
    <mergeCell ref="B31:B34"/>
    <mergeCell ref="B35:B36"/>
    <mergeCell ref="B37:B39"/>
    <mergeCell ref="B40:B42"/>
    <mergeCell ref="B48:B49"/>
    <mergeCell ref="B50:B51"/>
    <mergeCell ref="B71:B72"/>
    <mergeCell ref="B73:B74"/>
    <mergeCell ref="B78:B80"/>
    <mergeCell ref="B81:B82"/>
    <mergeCell ref="B89:B90"/>
    <mergeCell ref="C31:C34"/>
    <mergeCell ref="C35:C36"/>
    <mergeCell ref="C37:C39"/>
    <mergeCell ref="C40:C42"/>
    <mergeCell ref="C48:C49"/>
    <mergeCell ref="C50:C51"/>
    <mergeCell ref="C71:C72"/>
    <mergeCell ref="C73:C74"/>
    <mergeCell ref="C78:C80"/>
    <mergeCell ref="C81:C82"/>
    <mergeCell ref="C89:C90"/>
    <mergeCell ref="D16:D25"/>
    <mergeCell ref="D31:D34"/>
    <mergeCell ref="D35:D36"/>
    <mergeCell ref="D37:D39"/>
    <mergeCell ref="D40:D42"/>
    <mergeCell ref="D48:D49"/>
    <mergeCell ref="D50:D51"/>
    <mergeCell ref="D71:D72"/>
    <mergeCell ref="D73:D74"/>
    <mergeCell ref="D78:D80"/>
    <mergeCell ref="D81:D82"/>
    <mergeCell ref="D89:D90"/>
    <mergeCell ref="E16:E25"/>
    <mergeCell ref="E73:E74"/>
    <mergeCell ref="F73:F74"/>
    <mergeCell ref="G31:G34"/>
    <mergeCell ref="G35:G36"/>
    <mergeCell ref="G37:G39"/>
    <mergeCell ref="G40:G42"/>
    <mergeCell ref="G48:G49"/>
    <mergeCell ref="G50:G51"/>
    <mergeCell ref="G71:G72"/>
    <mergeCell ref="G73:G74"/>
    <mergeCell ref="G78:G80"/>
    <mergeCell ref="G81:G82"/>
    <mergeCell ref="G89:G90"/>
    <mergeCell ref="H31:H34"/>
    <mergeCell ref="H35:H36"/>
    <mergeCell ref="H37:H39"/>
    <mergeCell ref="H40:H42"/>
    <mergeCell ref="H48:H49"/>
    <mergeCell ref="H50:H51"/>
    <mergeCell ref="H71:H72"/>
    <mergeCell ref="H73:H74"/>
    <mergeCell ref="H78:H80"/>
    <mergeCell ref="H81:H82"/>
    <mergeCell ref="H89:H90"/>
    <mergeCell ref="A64:H65"/>
    <mergeCell ref="A68:H69"/>
    <mergeCell ref="A45:H46"/>
    <mergeCell ref="B1:O2"/>
    <mergeCell ref="A28:H29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1"/>
  <sheetViews>
    <sheetView tabSelected="1" zoomScale="115" zoomScaleNormal="115" workbookViewId="0">
      <selection activeCell="F27" sqref="F26:F27"/>
    </sheetView>
  </sheetViews>
  <sheetFormatPr defaultColWidth="8.25" defaultRowHeight="13.5"/>
  <cols>
    <col min="1" max="1" width="6.33333333333333" style="33" customWidth="1"/>
    <col min="2" max="2" width="23.0833333333333" style="33" customWidth="1"/>
    <col min="3" max="3" width="13.9166666666667" style="33" customWidth="1"/>
    <col min="4" max="4" width="19.6666666666667" style="33" customWidth="1"/>
    <col min="5" max="5" width="22.75" style="33" customWidth="1"/>
    <col min="6" max="7" width="17.0833333333333" style="33" customWidth="1"/>
    <col min="8" max="8" width="16.8333333333333" style="33" customWidth="1"/>
    <col min="9" max="9" width="15.75" style="34" customWidth="1"/>
    <col min="10" max="10" width="15.75" style="33" customWidth="1"/>
    <col min="11" max="11" width="7.25" style="33" customWidth="1"/>
    <col min="12" max="12" width="5.08333333333333" style="33" customWidth="1"/>
    <col min="13" max="16384" width="8.25" style="33"/>
  </cols>
  <sheetData>
    <row r="1" customHeight="1" spans="1:13">
      <c r="A1" s="35" t="s">
        <v>211</v>
      </c>
      <c r="B1" s="35"/>
      <c r="C1" s="35"/>
      <c r="D1" s="35"/>
      <c r="E1" s="35"/>
      <c r="F1" s="35"/>
      <c r="G1" s="35"/>
      <c r="H1" s="35"/>
      <c r="I1" s="51"/>
      <c r="J1" s="35"/>
      <c r="K1" s="35"/>
      <c r="L1" s="35"/>
      <c r="M1" s="35"/>
    </row>
    <row r="2" spans="1:13">
      <c r="A2" s="35" t="s">
        <v>212</v>
      </c>
      <c r="B2" s="35"/>
      <c r="C2" s="35"/>
      <c r="D2" s="35"/>
      <c r="E2" s="35"/>
      <c r="F2" s="35"/>
      <c r="G2" s="35"/>
      <c r="H2" s="35"/>
      <c r="I2" s="51"/>
      <c r="J2" s="35"/>
      <c r="K2" s="35"/>
      <c r="L2" s="35"/>
      <c r="M2" s="35"/>
    </row>
    <row r="3" spans="1:13">
      <c r="A3" s="35" t="s">
        <v>213</v>
      </c>
      <c r="B3" s="35"/>
      <c r="C3" s="35"/>
      <c r="D3" s="35"/>
      <c r="E3" s="35"/>
      <c r="F3" s="35"/>
      <c r="G3" s="35"/>
      <c r="H3" s="35"/>
      <c r="I3" s="51"/>
      <c r="J3" s="35"/>
      <c r="K3" s="35"/>
      <c r="L3" s="35"/>
      <c r="M3" s="35"/>
    </row>
    <row r="4" spans="1:13">
      <c r="A4" s="35" t="s">
        <v>214</v>
      </c>
      <c r="B4" s="35"/>
      <c r="C4" s="35"/>
      <c r="D4" s="35"/>
      <c r="E4" s="35"/>
      <c r="F4" s="35"/>
      <c r="G4" s="35"/>
      <c r="H4" s="35"/>
      <c r="I4" s="51"/>
      <c r="J4" s="35"/>
      <c r="K4" s="35"/>
      <c r="L4" s="35"/>
      <c r="M4" s="35"/>
    </row>
    <row r="5" spans="1:13">
      <c r="A5" s="35" t="s">
        <v>215</v>
      </c>
      <c r="B5" s="35"/>
      <c r="C5" s="35"/>
      <c r="D5" s="35"/>
      <c r="E5" s="35"/>
      <c r="F5" s="35"/>
      <c r="G5" s="35"/>
      <c r="H5" s="35"/>
      <c r="I5" s="51"/>
      <c r="J5" s="35"/>
      <c r="K5" s="35"/>
      <c r="L5" s="35"/>
      <c r="M5" s="35"/>
    </row>
    <row r="6" spans="1:13">
      <c r="A6" s="35" t="s">
        <v>216</v>
      </c>
      <c r="B6" s="35"/>
      <c r="C6" s="35"/>
      <c r="D6" s="35"/>
      <c r="E6" s="35"/>
      <c r="F6" s="35"/>
      <c r="G6" s="35"/>
      <c r="H6" s="35"/>
      <c r="I6" s="51"/>
      <c r="J6" s="35"/>
      <c r="K6" s="35"/>
      <c r="L6" s="35"/>
      <c r="M6" s="35"/>
    </row>
    <row r="7" spans="1:13">
      <c r="A7" s="35" t="s">
        <v>217</v>
      </c>
      <c r="B7" s="35"/>
      <c r="C7" s="35"/>
      <c r="D7" s="35"/>
      <c r="E7" s="35"/>
      <c r="F7" s="35"/>
      <c r="G7" s="35"/>
      <c r="H7" s="35"/>
      <c r="I7" s="51"/>
      <c r="J7" s="35"/>
      <c r="K7" s="35"/>
      <c r="L7" s="35"/>
      <c r="M7" s="35"/>
    </row>
    <row r="8" spans="1:13">
      <c r="A8" s="35" t="s">
        <v>218</v>
      </c>
      <c r="B8" s="35"/>
      <c r="C8" s="35"/>
      <c r="D8" s="35"/>
      <c r="E8" s="35"/>
      <c r="F8" s="35"/>
      <c r="G8" s="35"/>
      <c r="H8" s="35"/>
      <c r="I8" s="51"/>
      <c r="J8" s="35"/>
      <c r="K8" s="35"/>
      <c r="L8" s="35"/>
      <c r="M8" s="35"/>
    </row>
    <row r="9" spans="1:13">
      <c r="A9" s="35"/>
      <c r="B9" s="35"/>
      <c r="C9" s="35"/>
      <c r="D9" s="35"/>
      <c r="E9" s="35"/>
      <c r="F9" s="35"/>
      <c r="G9" s="35"/>
      <c r="H9" s="35"/>
      <c r="I9" s="51"/>
      <c r="J9" s="35"/>
      <c r="K9" s="35"/>
      <c r="L9" s="35"/>
      <c r="M9" s="35"/>
    </row>
    <row r="10" spans="1:13">
      <c r="A10" s="35" t="s">
        <v>219</v>
      </c>
      <c r="B10" s="35"/>
      <c r="C10" s="35"/>
      <c r="D10" s="35"/>
      <c r="E10" s="35"/>
      <c r="F10" s="35"/>
      <c r="G10" s="35"/>
      <c r="H10" s="35"/>
      <c r="I10" s="51"/>
      <c r="J10" s="35"/>
      <c r="K10" s="35"/>
      <c r="L10" s="35"/>
      <c r="M10" s="35"/>
    </row>
    <row r="11" spans="1:13">
      <c r="A11" s="35"/>
      <c r="B11" s="35"/>
      <c r="C11" s="35"/>
      <c r="D11" s="35"/>
      <c r="E11" s="35"/>
      <c r="F11" s="35"/>
      <c r="G11" s="35"/>
      <c r="H11" s="35"/>
      <c r="I11" s="51"/>
      <c r="J11" s="35"/>
      <c r="K11" s="35"/>
      <c r="L11" s="35"/>
      <c r="M11" s="35"/>
    </row>
    <row r="12" ht="20.25" spans="2:9">
      <c r="B12" s="36" t="s">
        <v>220</v>
      </c>
      <c r="C12" s="36"/>
      <c r="D12" s="36"/>
      <c r="E12" s="36"/>
      <c r="G12" s="34"/>
      <c r="I12" s="33"/>
    </row>
    <row r="13" spans="2:9">
      <c r="B13" s="37" t="s">
        <v>10</v>
      </c>
      <c r="C13" s="38" t="s">
        <v>2</v>
      </c>
      <c r="D13" s="39" t="s">
        <v>3</v>
      </c>
      <c r="E13" s="40" t="s">
        <v>17</v>
      </c>
      <c r="G13" s="34"/>
      <c r="I13" s="33"/>
    </row>
    <row r="14" ht="14.4" customHeight="1" spans="2:9">
      <c r="B14" s="41">
        <v>1</v>
      </c>
      <c r="C14" s="42">
        <v>2022111010080</v>
      </c>
      <c r="D14" s="43" t="s">
        <v>64</v>
      </c>
      <c r="E14" s="43" t="s">
        <v>61</v>
      </c>
      <c r="G14" s="34"/>
      <c r="I14" s="33"/>
    </row>
    <row r="15" ht="14.4" customHeight="1" spans="2:9">
      <c r="B15" s="41"/>
      <c r="C15" s="44"/>
      <c r="D15" s="45"/>
      <c r="E15" s="45"/>
      <c r="G15" s="34"/>
      <c r="I15" s="33"/>
    </row>
    <row r="16" ht="14.4" customHeight="1" spans="2:9">
      <c r="B16" s="41">
        <v>2</v>
      </c>
      <c r="C16" s="42">
        <v>2022111010086</v>
      </c>
      <c r="D16" s="43" t="s">
        <v>67</v>
      </c>
      <c r="E16" s="43" t="s">
        <v>61</v>
      </c>
      <c r="G16" s="34"/>
      <c r="I16" s="33"/>
    </row>
    <row r="17" ht="14.4" customHeight="1" spans="2:9">
      <c r="B17" s="41"/>
      <c r="C17" s="44"/>
      <c r="D17" s="45"/>
      <c r="E17" s="45"/>
      <c r="G17" s="34"/>
      <c r="I17" s="33"/>
    </row>
    <row r="18" ht="14.4" customHeight="1" spans="2:9">
      <c r="B18" s="41">
        <v>3</v>
      </c>
      <c r="C18" s="42">
        <v>2022111010083</v>
      </c>
      <c r="D18" s="43" t="s">
        <v>79</v>
      </c>
      <c r="E18" s="46" t="s">
        <v>61</v>
      </c>
      <c r="G18" s="34"/>
      <c r="I18" s="33"/>
    </row>
    <row r="19" ht="14.4" customHeight="1" spans="2:9">
      <c r="B19" s="41"/>
      <c r="C19" s="44"/>
      <c r="D19" s="45"/>
      <c r="E19" s="47"/>
      <c r="G19" s="34"/>
      <c r="I19" s="33"/>
    </row>
    <row r="20" ht="14.4" customHeight="1" spans="2:9">
      <c r="B20" s="41">
        <v>4</v>
      </c>
      <c r="C20" s="42">
        <v>2022111010067</v>
      </c>
      <c r="D20" s="43" t="s">
        <v>82</v>
      </c>
      <c r="E20" s="43" t="s">
        <v>61</v>
      </c>
      <c r="G20" s="34"/>
      <c r="I20" s="33"/>
    </row>
    <row r="21" ht="14.4" customHeight="1" spans="2:9">
      <c r="B21" s="41"/>
      <c r="C21" s="44"/>
      <c r="D21" s="45"/>
      <c r="E21" s="45"/>
      <c r="G21" s="34"/>
      <c r="I21" s="33"/>
    </row>
    <row r="22" ht="14.4" customHeight="1" spans="2:9">
      <c r="B22" s="41">
        <v>5</v>
      </c>
      <c r="C22" s="42">
        <v>2022111010096</v>
      </c>
      <c r="D22" s="48" t="s">
        <v>85</v>
      </c>
      <c r="E22" s="43" t="s">
        <v>61</v>
      </c>
      <c r="G22" s="34"/>
      <c r="I22" s="33"/>
    </row>
    <row r="23" ht="14.4" customHeight="1" spans="2:9">
      <c r="B23" s="41"/>
      <c r="C23" s="44"/>
      <c r="D23" s="49"/>
      <c r="E23" s="45"/>
      <c r="G23" s="34"/>
      <c r="I23" s="33"/>
    </row>
    <row r="24" ht="14.4" customHeight="1" spans="2:9">
      <c r="B24" s="41">
        <v>6</v>
      </c>
      <c r="C24" s="42">
        <v>202211010075</v>
      </c>
      <c r="D24" s="43" t="s">
        <v>88</v>
      </c>
      <c r="E24" s="43" t="s">
        <v>61</v>
      </c>
      <c r="G24" s="34"/>
      <c r="I24" s="33"/>
    </row>
    <row r="25" ht="14.4" customHeight="1" spans="2:9">
      <c r="B25" s="41"/>
      <c r="C25" s="44"/>
      <c r="D25" s="45"/>
      <c r="E25" s="45"/>
      <c r="G25" s="34"/>
      <c r="I25" s="33"/>
    </row>
    <row r="26" ht="14.4" customHeight="1" spans="2:9">
      <c r="B26" s="41">
        <v>7</v>
      </c>
      <c r="C26" s="42">
        <v>2022111010013</v>
      </c>
      <c r="D26" s="43" t="s">
        <v>57</v>
      </c>
      <c r="E26" s="43" t="s">
        <v>54</v>
      </c>
      <c r="G26" s="34"/>
      <c r="I26" s="33"/>
    </row>
    <row r="27" ht="14.4" customHeight="1" spans="2:9">
      <c r="B27" s="41"/>
      <c r="C27" s="44"/>
      <c r="D27" s="45"/>
      <c r="E27" s="45"/>
      <c r="G27" s="34"/>
      <c r="I27" s="33"/>
    </row>
    <row r="28" customHeight="1" spans="2:9">
      <c r="B28" s="41">
        <v>8</v>
      </c>
      <c r="C28" s="42">
        <v>2022111010056</v>
      </c>
      <c r="D28" s="43" t="s">
        <v>43</v>
      </c>
      <c r="E28" s="43" t="s">
        <v>37</v>
      </c>
      <c r="G28" s="34"/>
      <c r="I28" s="33"/>
    </row>
    <row r="29" customHeight="1" spans="2:9">
      <c r="B29" s="41"/>
      <c r="C29" s="44"/>
      <c r="D29" s="45"/>
      <c r="E29" s="45"/>
      <c r="G29" s="34"/>
      <c r="I29" s="33"/>
    </row>
    <row r="30" customHeight="1" spans="2:9">
      <c r="B30" s="41">
        <v>9</v>
      </c>
      <c r="C30" s="42">
        <v>2022111010094</v>
      </c>
      <c r="D30" s="43" t="s">
        <v>94</v>
      </c>
      <c r="E30" s="43" t="s">
        <v>61</v>
      </c>
      <c r="G30" s="34"/>
      <c r="I30" s="33"/>
    </row>
    <row r="31" customHeight="1" spans="2:9">
      <c r="B31" s="41"/>
      <c r="C31" s="44"/>
      <c r="D31" s="45"/>
      <c r="E31" s="45"/>
      <c r="G31" s="34"/>
      <c r="I31" s="33"/>
    </row>
    <row r="32" customHeight="1" spans="2:9">
      <c r="B32" s="50">
        <v>10</v>
      </c>
      <c r="C32" s="42">
        <v>2022111010051</v>
      </c>
      <c r="D32" s="43" t="s">
        <v>33</v>
      </c>
      <c r="E32" s="43" t="s">
        <v>29</v>
      </c>
      <c r="G32" s="34"/>
      <c r="I32" s="33"/>
    </row>
    <row r="33" customHeight="1" spans="2:9">
      <c r="B33" s="50"/>
      <c r="C33" s="44"/>
      <c r="D33" s="45"/>
      <c r="E33" s="45"/>
      <c r="G33" s="34"/>
      <c r="I33" s="33"/>
    </row>
    <row r="34" customHeight="1" spans="5:6">
      <c r="E34" s="51"/>
      <c r="F34" s="52"/>
    </row>
    <row r="36" spans="2:12">
      <c r="B36" s="53"/>
      <c r="C36" s="54"/>
      <c r="D36" s="54"/>
      <c r="E36" s="55"/>
      <c r="F36" s="56"/>
      <c r="G36" s="56"/>
      <c r="H36" s="56"/>
      <c r="I36" s="56"/>
      <c r="J36" s="56"/>
      <c r="K36" s="56"/>
      <c r="L36" s="69"/>
    </row>
    <row r="37" spans="2:12">
      <c r="B37" s="57" t="s">
        <v>2</v>
      </c>
      <c r="C37" s="58" t="s">
        <v>3</v>
      </c>
      <c r="D37" s="59" t="s">
        <v>17</v>
      </c>
      <c r="E37" s="60"/>
      <c r="F37" s="60" t="s">
        <v>221</v>
      </c>
      <c r="G37" s="61" t="s">
        <v>222</v>
      </c>
      <c r="H37" s="61" t="s">
        <v>223</v>
      </c>
      <c r="I37" s="60" t="s">
        <v>224</v>
      </c>
      <c r="J37" s="70" t="s">
        <v>225</v>
      </c>
      <c r="K37" s="60" t="s">
        <v>9</v>
      </c>
      <c r="L37" s="60" t="s">
        <v>10</v>
      </c>
    </row>
    <row r="38" spans="2:12">
      <c r="B38" s="42">
        <v>2022111010002</v>
      </c>
      <c r="C38" s="43" t="s">
        <v>25</v>
      </c>
      <c r="D38" s="43" t="s">
        <v>22</v>
      </c>
      <c r="E38" s="62" t="s">
        <v>15</v>
      </c>
      <c r="F38" s="63">
        <v>85.63</v>
      </c>
      <c r="G38" s="64">
        <v>25</v>
      </c>
      <c r="H38" s="64">
        <v>60</v>
      </c>
      <c r="I38" s="62">
        <v>0</v>
      </c>
      <c r="J38" s="71">
        <v>0</v>
      </c>
      <c r="K38" s="72">
        <f>SUM(F39:J39)</f>
        <v>54.6860302804275</v>
      </c>
      <c r="L38" s="73" t="s">
        <v>199</v>
      </c>
    </row>
    <row r="39" spans="2:12">
      <c r="B39" s="44"/>
      <c r="C39" s="45"/>
      <c r="D39" s="45"/>
      <c r="E39" s="65" t="s">
        <v>18</v>
      </c>
      <c r="F39" s="65">
        <v>39.1183188670626</v>
      </c>
      <c r="G39" s="65">
        <v>6.57894736842105</v>
      </c>
      <c r="H39" s="65">
        <v>8.98876404494382</v>
      </c>
      <c r="I39" s="65">
        <v>0</v>
      </c>
      <c r="J39" s="65">
        <v>0</v>
      </c>
      <c r="K39" s="74"/>
      <c r="L39" s="75"/>
    </row>
    <row r="40" spans="2:12">
      <c r="B40" s="42">
        <v>2022111010051</v>
      </c>
      <c r="C40" s="43" t="s">
        <v>33</v>
      </c>
      <c r="D40" s="43" t="s">
        <v>29</v>
      </c>
      <c r="E40" s="62" t="s">
        <v>15</v>
      </c>
      <c r="F40" s="63">
        <v>86.8</v>
      </c>
      <c r="G40" s="62">
        <v>25</v>
      </c>
      <c r="H40" s="62">
        <v>60</v>
      </c>
      <c r="I40" s="62">
        <v>0</v>
      </c>
      <c r="J40" s="71">
        <v>0</v>
      </c>
      <c r="K40" s="72">
        <f>SUM(F41:J41)</f>
        <v>55.2205209154206</v>
      </c>
      <c r="L40" s="73" t="s">
        <v>197</v>
      </c>
    </row>
    <row r="41" spans="2:12">
      <c r="B41" s="44"/>
      <c r="C41" s="45"/>
      <c r="D41" s="45"/>
      <c r="E41" s="65" t="s">
        <v>18</v>
      </c>
      <c r="F41" s="65">
        <v>39.6528095020557</v>
      </c>
      <c r="G41" s="65">
        <v>6.57894736842105</v>
      </c>
      <c r="H41" s="65">
        <v>8.98876404494382</v>
      </c>
      <c r="I41" s="65">
        <v>0</v>
      </c>
      <c r="J41" s="65">
        <v>0</v>
      </c>
      <c r="K41" s="74"/>
      <c r="L41" s="75"/>
    </row>
    <row r="42" spans="2:12">
      <c r="B42" s="42">
        <v>2022111010056</v>
      </c>
      <c r="C42" s="43" t="s">
        <v>43</v>
      </c>
      <c r="D42" s="43" t="s">
        <v>37</v>
      </c>
      <c r="E42" s="62" t="s">
        <v>15</v>
      </c>
      <c r="F42" s="63">
        <v>85.41</v>
      </c>
      <c r="G42" s="62">
        <v>27</v>
      </c>
      <c r="H42" s="62">
        <v>60</v>
      </c>
      <c r="I42" s="62">
        <v>5</v>
      </c>
      <c r="J42" s="71">
        <v>0</v>
      </c>
      <c r="K42" s="72">
        <f>SUM(F43:J43)</f>
        <v>58.3727131225557</v>
      </c>
      <c r="L42" s="73" t="s">
        <v>193</v>
      </c>
    </row>
    <row r="43" spans="2:12">
      <c r="B43" s="44"/>
      <c r="C43" s="45"/>
      <c r="D43" s="45"/>
      <c r="E43" s="65" t="s">
        <v>18</v>
      </c>
      <c r="F43" s="65">
        <v>39.0178163544998</v>
      </c>
      <c r="G43" s="65">
        <v>7.10526315789474</v>
      </c>
      <c r="H43" s="65">
        <v>8.98876404494382</v>
      </c>
      <c r="I43" s="65">
        <v>3.26086956521739</v>
      </c>
      <c r="J43" s="65">
        <v>0</v>
      </c>
      <c r="K43" s="74"/>
      <c r="L43" s="75"/>
    </row>
    <row r="44" spans="2:12">
      <c r="B44" s="42">
        <v>2022111010013</v>
      </c>
      <c r="C44" s="43" t="s">
        <v>57</v>
      </c>
      <c r="D44" s="43" t="s">
        <v>54</v>
      </c>
      <c r="E44" s="62" t="s">
        <v>15</v>
      </c>
      <c r="F44" s="66">
        <v>87.38</v>
      </c>
      <c r="G44" s="62">
        <v>28</v>
      </c>
      <c r="H44" s="62">
        <v>68.25</v>
      </c>
      <c r="I44" s="62">
        <v>5</v>
      </c>
      <c r="J44" s="62">
        <v>0</v>
      </c>
      <c r="K44" s="72">
        <f>SUM(F45:J45)</f>
        <v>60.7717803905121</v>
      </c>
      <c r="L44" s="73" t="s">
        <v>190</v>
      </c>
    </row>
    <row r="45" spans="2:12">
      <c r="B45" s="44"/>
      <c r="C45" s="45"/>
      <c r="D45" s="45"/>
      <c r="E45" s="65" t="s">
        <v>18</v>
      </c>
      <c r="F45" s="65">
        <v>39.9177706715395</v>
      </c>
      <c r="G45" s="65">
        <v>7.36842105263158</v>
      </c>
      <c r="H45" s="65">
        <v>10.2247191011236</v>
      </c>
      <c r="I45" s="65">
        <v>3.26086956521739</v>
      </c>
      <c r="J45" s="65">
        <v>0</v>
      </c>
      <c r="K45" s="74"/>
      <c r="L45" s="75"/>
    </row>
    <row r="46" spans="2:12">
      <c r="B46" s="42">
        <v>2022111010067</v>
      </c>
      <c r="C46" s="43" t="s">
        <v>82</v>
      </c>
      <c r="D46" s="43" t="s">
        <v>61</v>
      </c>
      <c r="E46" s="62" t="s">
        <v>15</v>
      </c>
      <c r="F46" s="63">
        <v>87.5555555555556</v>
      </c>
      <c r="G46" s="62">
        <v>43</v>
      </c>
      <c r="H46" s="62">
        <v>65</v>
      </c>
      <c r="I46" s="62">
        <v>8</v>
      </c>
      <c r="J46" s="71">
        <v>10</v>
      </c>
      <c r="K46" s="72">
        <f>SUM(F47:J47)</f>
        <v>72.9356448062654</v>
      </c>
      <c r="L46" s="73" t="s">
        <v>183</v>
      </c>
    </row>
    <row r="47" spans="2:12">
      <c r="B47" s="44"/>
      <c r="C47" s="45"/>
      <c r="D47" s="45"/>
      <c r="E47" s="65" t="s">
        <v>18</v>
      </c>
      <c r="F47" s="65">
        <v>39.9979696462109</v>
      </c>
      <c r="G47" s="65">
        <v>11.3157894736842</v>
      </c>
      <c r="H47" s="65">
        <v>9.73782771535581</v>
      </c>
      <c r="I47" s="65">
        <v>5.21739130434783</v>
      </c>
      <c r="J47" s="65">
        <v>6.66666666666667</v>
      </c>
      <c r="K47" s="74"/>
      <c r="L47" s="75"/>
    </row>
    <row r="48" spans="2:12">
      <c r="B48" s="42">
        <v>2022111010083</v>
      </c>
      <c r="C48" s="43" t="s">
        <v>79</v>
      </c>
      <c r="D48" s="46" t="s">
        <v>61</v>
      </c>
      <c r="E48" s="62" t="s">
        <v>15</v>
      </c>
      <c r="F48" s="63">
        <v>87.0416666666667</v>
      </c>
      <c r="G48" s="62">
        <v>68</v>
      </c>
      <c r="H48" s="62">
        <v>60</v>
      </c>
      <c r="I48" s="62">
        <v>0</v>
      </c>
      <c r="J48" s="71">
        <v>10</v>
      </c>
      <c r="K48" s="72">
        <f>SUM(F49:J49)</f>
        <v>73.3133775430564</v>
      </c>
      <c r="L48" s="73" t="s">
        <v>181</v>
      </c>
    </row>
    <row r="49" ht="14.15" customHeight="1" spans="2:12">
      <c r="B49" s="44"/>
      <c r="C49" s="45"/>
      <c r="D49" s="47"/>
      <c r="E49" s="65" t="s">
        <v>18</v>
      </c>
      <c r="F49" s="65">
        <v>39.7632099893407</v>
      </c>
      <c r="G49" s="65">
        <v>17.8947368421053</v>
      </c>
      <c r="H49" s="65">
        <v>8.98876404494382</v>
      </c>
      <c r="I49" s="65">
        <v>0</v>
      </c>
      <c r="J49" s="65">
        <v>6.66666666666667</v>
      </c>
      <c r="K49" s="74"/>
      <c r="L49" s="75"/>
    </row>
    <row r="50" ht="14.15" customHeight="1" spans="2:12">
      <c r="B50" s="42">
        <v>202211010075</v>
      </c>
      <c r="C50" s="43" t="s">
        <v>88</v>
      </c>
      <c r="D50" s="43" t="s">
        <v>61</v>
      </c>
      <c r="E50" s="62" t="s">
        <v>15</v>
      </c>
      <c r="F50" s="63">
        <v>86.2222222222222</v>
      </c>
      <c r="G50" s="62">
        <v>35.25</v>
      </c>
      <c r="H50" s="62">
        <v>64.5</v>
      </c>
      <c r="I50" s="62">
        <v>8</v>
      </c>
      <c r="J50" s="71">
        <v>0</v>
      </c>
      <c r="K50" s="72">
        <f>SUM(F51:J51)</f>
        <v>63.5454919516026</v>
      </c>
      <c r="L50" s="73" t="s">
        <v>185</v>
      </c>
    </row>
    <row r="51" spans="2:12">
      <c r="B51" s="44"/>
      <c r="C51" s="45"/>
      <c r="D51" s="45"/>
      <c r="E51" s="65" t="s">
        <v>18</v>
      </c>
      <c r="F51" s="65">
        <v>39.3888635094665</v>
      </c>
      <c r="G51" s="65">
        <v>9.27631578947368</v>
      </c>
      <c r="H51" s="65">
        <v>9.66292134831461</v>
      </c>
      <c r="I51" s="65">
        <v>5.21739130434783</v>
      </c>
      <c r="J51" s="65">
        <v>0</v>
      </c>
      <c r="K51" s="74"/>
      <c r="L51" s="75"/>
    </row>
    <row r="52" ht="19.5" customHeight="1" spans="2:12">
      <c r="B52" s="42">
        <v>2022111010096</v>
      </c>
      <c r="C52" s="48" t="s">
        <v>85</v>
      </c>
      <c r="D52" s="43" t="s">
        <v>61</v>
      </c>
      <c r="E52" s="62" t="s">
        <v>15</v>
      </c>
      <c r="F52" s="63">
        <v>85.5925925925926</v>
      </c>
      <c r="G52" s="62">
        <v>31</v>
      </c>
      <c r="H52" s="62">
        <v>66</v>
      </c>
      <c r="I52" s="62">
        <v>23</v>
      </c>
      <c r="J52" s="71">
        <v>0</v>
      </c>
      <c r="K52" s="72">
        <f>SUM(F53:J53)</f>
        <v>72.1467652422842</v>
      </c>
      <c r="L52" s="73" t="s">
        <v>184</v>
      </c>
    </row>
    <row r="53" spans="2:12">
      <c r="B53" s="44"/>
      <c r="C53" s="49"/>
      <c r="D53" s="45"/>
      <c r="E53" s="65" t="s">
        <v>18</v>
      </c>
      <c r="F53" s="65">
        <v>39.1012300560039</v>
      </c>
      <c r="G53" s="65">
        <v>8.15789473684211</v>
      </c>
      <c r="H53" s="65">
        <v>9.8876404494382</v>
      </c>
      <c r="I53" s="65">
        <v>15</v>
      </c>
      <c r="J53" s="65">
        <v>0</v>
      </c>
      <c r="K53" s="74"/>
      <c r="L53" s="75"/>
    </row>
    <row r="54" spans="2:12">
      <c r="B54" s="42">
        <v>2022111010086</v>
      </c>
      <c r="C54" s="43" t="s">
        <v>67</v>
      </c>
      <c r="D54" s="43" t="s">
        <v>61</v>
      </c>
      <c r="E54" s="62" t="s">
        <v>15</v>
      </c>
      <c r="F54" s="63">
        <v>85</v>
      </c>
      <c r="G54" s="62">
        <v>95</v>
      </c>
      <c r="H54" s="62">
        <v>63</v>
      </c>
      <c r="I54" s="62">
        <v>5</v>
      </c>
      <c r="J54" s="71">
        <v>10</v>
      </c>
      <c r="K54" s="72">
        <f>SUM(F55:J55)</f>
        <v>83.196254696526</v>
      </c>
      <c r="L54" s="73" t="s">
        <v>179</v>
      </c>
    </row>
    <row r="55" spans="2:12">
      <c r="B55" s="44"/>
      <c r="C55" s="45"/>
      <c r="D55" s="45"/>
      <c r="E55" s="65" t="s">
        <v>18</v>
      </c>
      <c r="F55" s="65">
        <v>38.8305162174509</v>
      </c>
      <c r="G55" s="65">
        <v>25</v>
      </c>
      <c r="H55" s="65">
        <v>9.43820224719101</v>
      </c>
      <c r="I55" s="65">
        <v>3.26086956521739</v>
      </c>
      <c r="J55" s="65">
        <v>6.66666666666667</v>
      </c>
      <c r="K55" s="74"/>
      <c r="L55" s="75"/>
    </row>
    <row r="56" spans="2:12">
      <c r="B56" s="42">
        <v>2022111010080</v>
      </c>
      <c r="C56" s="43" t="s">
        <v>64</v>
      </c>
      <c r="D56" s="43" t="s">
        <v>61</v>
      </c>
      <c r="E56" s="62" t="s">
        <v>15</v>
      </c>
      <c r="F56" s="63">
        <v>85.64</v>
      </c>
      <c r="G56" s="62">
        <v>69</v>
      </c>
      <c r="H56" s="62">
        <v>66</v>
      </c>
      <c r="I56" s="62">
        <v>11</v>
      </c>
      <c r="J56" s="71">
        <v>15</v>
      </c>
      <c r="K56" s="72">
        <f>SUM(F57:J57)</f>
        <v>84.3423353928467</v>
      </c>
      <c r="L56" s="73" t="s">
        <v>176</v>
      </c>
    </row>
    <row r="57" spans="2:12">
      <c r="B57" s="44"/>
      <c r="C57" s="45"/>
      <c r="D57" s="45"/>
      <c r="E57" s="65" t="s">
        <v>18</v>
      </c>
      <c r="F57" s="65">
        <v>39.1228871630882</v>
      </c>
      <c r="G57" s="65">
        <v>18.1578947368421</v>
      </c>
      <c r="H57" s="65">
        <v>9.8876404494382</v>
      </c>
      <c r="I57" s="65">
        <v>7.17391304347826</v>
      </c>
      <c r="J57" s="65">
        <v>10</v>
      </c>
      <c r="K57" s="74"/>
      <c r="L57" s="75"/>
    </row>
    <row r="58" spans="2:12">
      <c r="B58" s="42">
        <v>2022111010094</v>
      </c>
      <c r="C58" s="43" t="s">
        <v>94</v>
      </c>
      <c r="D58" s="43" t="s">
        <v>61</v>
      </c>
      <c r="E58" s="62" t="s">
        <v>15</v>
      </c>
      <c r="F58" s="63">
        <v>82.1481481481482</v>
      </c>
      <c r="G58" s="62">
        <v>28</v>
      </c>
      <c r="H58" s="62">
        <v>60</v>
      </c>
      <c r="I58" s="62">
        <v>5</v>
      </c>
      <c r="J58" s="71">
        <v>0</v>
      </c>
      <c r="K58" s="72">
        <f>SUM(F59:J59)</f>
        <v>57.1457605322072</v>
      </c>
      <c r="L58" s="73" t="s">
        <v>195</v>
      </c>
    </row>
    <row r="59" spans="2:12">
      <c r="B59" s="44"/>
      <c r="C59" s="45"/>
      <c r="D59" s="45"/>
      <c r="E59" s="65" t="s">
        <v>18</v>
      </c>
      <c r="F59" s="65">
        <v>37.5277058694144</v>
      </c>
      <c r="G59" s="65">
        <v>7.36842105263158</v>
      </c>
      <c r="H59" s="65">
        <v>8.98876404494382</v>
      </c>
      <c r="I59" s="65">
        <v>3.26086956521739</v>
      </c>
      <c r="J59" s="65">
        <v>0</v>
      </c>
      <c r="K59" s="74"/>
      <c r="L59" s="75"/>
    </row>
    <row r="60" spans="2:12">
      <c r="B60" s="42">
        <v>2022111010074</v>
      </c>
      <c r="C60" s="43" t="s">
        <v>97</v>
      </c>
      <c r="D60" s="43" t="s">
        <v>61</v>
      </c>
      <c r="E60" s="62" t="s">
        <v>15</v>
      </c>
      <c r="F60" s="63">
        <v>87.5185185185185</v>
      </c>
      <c r="G60" s="62">
        <v>8.25</v>
      </c>
      <c r="H60" s="62">
        <v>66.75</v>
      </c>
      <c r="I60" s="62">
        <v>0</v>
      </c>
      <c r="J60" s="71">
        <v>0</v>
      </c>
      <c r="K60" s="72">
        <f>SUM(F61:J61)</f>
        <v>52.1521026628802</v>
      </c>
      <c r="L60" s="73" t="s">
        <v>201</v>
      </c>
    </row>
    <row r="61" spans="2:12">
      <c r="B61" s="44"/>
      <c r="C61" s="45"/>
      <c r="D61" s="45"/>
      <c r="E61" s="65" t="s">
        <v>18</v>
      </c>
      <c r="F61" s="65">
        <v>39.9810500313013</v>
      </c>
      <c r="G61" s="65">
        <v>2.17105263157895</v>
      </c>
      <c r="H61" s="65">
        <v>10</v>
      </c>
      <c r="I61" s="65">
        <v>0</v>
      </c>
      <c r="J61" s="65">
        <v>0</v>
      </c>
      <c r="K61" s="74"/>
      <c r="L61" s="75"/>
    </row>
    <row r="62" ht="14.25" spans="2:12">
      <c r="B62" s="61" t="s">
        <v>129</v>
      </c>
      <c r="C62" s="61"/>
      <c r="D62" s="61"/>
      <c r="E62" s="67"/>
      <c r="F62" s="68">
        <v>87.56</v>
      </c>
      <c r="G62" s="61">
        <v>95</v>
      </c>
      <c r="H62" s="61">
        <v>72.72</v>
      </c>
      <c r="I62" s="61">
        <v>23</v>
      </c>
      <c r="J62" s="61">
        <v>15</v>
      </c>
      <c r="K62" s="67"/>
      <c r="L62" s="67"/>
    </row>
    <row r="63" s="32" customFormat="1" ht="18.9" customHeight="1" spans="9:9">
      <c r="I63" s="76"/>
    </row>
    <row r="64" s="32" customFormat="1" ht="18.9" customHeight="1" spans="9:9">
      <c r="I64" s="76"/>
    </row>
    <row r="65" s="32" customFormat="1" ht="18.9" customHeight="1" spans="9:9">
      <c r="I65" s="76"/>
    </row>
    <row r="66" s="32" customFormat="1" ht="18.9" customHeight="1" spans="9:9">
      <c r="I66" s="76"/>
    </row>
    <row r="67" s="32" customFormat="1" ht="18.9" customHeight="1" spans="9:9">
      <c r="I67" s="76"/>
    </row>
    <row r="68" s="32" customFormat="1" ht="18.9" customHeight="1" spans="9:9">
      <c r="I68" s="76"/>
    </row>
    <row r="69" s="32" customFormat="1" ht="18.9" customHeight="1" spans="9:9">
      <c r="I69" s="76"/>
    </row>
    <row r="70" s="32" customFormat="1" ht="18.9" customHeight="1" spans="9:9">
      <c r="I70" s="76"/>
    </row>
    <row r="71" s="32" customFormat="1" ht="18.9" customHeight="1" spans="9:9">
      <c r="I71" s="76"/>
    </row>
    <row r="72" s="32" customFormat="1" ht="18.9" customHeight="1" spans="9:9">
      <c r="I72" s="76"/>
    </row>
    <row r="73" s="32" customFormat="1" ht="18.9" customHeight="1" spans="9:9">
      <c r="I73" s="76"/>
    </row>
    <row r="74" s="32" customFormat="1" ht="18.9" customHeight="1" spans="9:9">
      <c r="I74" s="76"/>
    </row>
    <row r="75" s="32" customFormat="1" ht="18.9" customHeight="1" spans="9:9">
      <c r="I75" s="76"/>
    </row>
    <row r="76" s="32" customFormat="1" ht="18.9" customHeight="1" spans="9:9">
      <c r="I76" s="76"/>
    </row>
    <row r="77" s="32" customFormat="1" ht="18.9" customHeight="1" spans="9:9">
      <c r="I77" s="76"/>
    </row>
    <row r="78" s="32" customFormat="1" ht="18.9" customHeight="1" spans="9:9">
      <c r="I78" s="76"/>
    </row>
    <row r="79" s="32" customFormat="1" ht="18.9" customHeight="1" spans="9:9">
      <c r="I79" s="76"/>
    </row>
    <row r="80" s="32" customFormat="1" ht="18.9" customHeight="1" spans="2:9">
      <c r="B80" s="33"/>
      <c r="C80" s="33"/>
      <c r="D80" s="33"/>
      <c r="I80" s="76"/>
    </row>
    <row r="81" s="32" customFormat="1" ht="18.9" customHeight="1" spans="2:9">
      <c r="B81" s="33"/>
      <c r="C81" s="33"/>
      <c r="D81" s="33"/>
      <c r="I81" s="76"/>
    </row>
  </sheetData>
  <mergeCells count="102">
    <mergeCell ref="B12:E12"/>
    <mergeCell ref="B62:D62"/>
    <mergeCell ref="B14:B15"/>
    <mergeCell ref="B16:B17"/>
    <mergeCell ref="B18:B19"/>
    <mergeCell ref="B20:B21"/>
    <mergeCell ref="B22:B23"/>
    <mergeCell ref="B24:B25"/>
    <mergeCell ref="B26:B27"/>
    <mergeCell ref="B28:B29"/>
    <mergeCell ref="B30:B31"/>
    <mergeCell ref="B32:B33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C14:C15"/>
    <mergeCell ref="C16:C17"/>
    <mergeCell ref="C18:C19"/>
    <mergeCell ref="C20:C21"/>
    <mergeCell ref="C22:C23"/>
    <mergeCell ref="C24:C25"/>
    <mergeCell ref="C26:C27"/>
    <mergeCell ref="C28:C29"/>
    <mergeCell ref="C30:C31"/>
    <mergeCell ref="C32:C33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D14:D15"/>
    <mergeCell ref="D16:D17"/>
    <mergeCell ref="D18:D19"/>
    <mergeCell ref="D20:D21"/>
    <mergeCell ref="D22:D23"/>
    <mergeCell ref="D24:D25"/>
    <mergeCell ref="D26:D27"/>
    <mergeCell ref="D28:D29"/>
    <mergeCell ref="D30:D31"/>
    <mergeCell ref="D32:D33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E14:E15"/>
    <mergeCell ref="E16:E17"/>
    <mergeCell ref="E18:E19"/>
    <mergeCell ref="E20:E21"/>
    <mergeCell ref="E22:E23"/>
    <mergeCell ref="E24:E25"/>
    <mergeCell ref="E26:E27"/>
    <mergeCell ref="E28:E29"/>
    <mergeCell ref="E30:E31"/>
    <mergeCell ref="E32:E33"/>
    <mergeCell ref="K38:K39"/>
    <mergeCell ref="K40:K41"/>
    <mergeCell ref="K42:K43"/>
    <mergeCell ref="K44:K45"/>
    <mergeCell ref="K46:K47"/>
    <mergeCell ref="K48:K49"/>
    <mergeCell ref="K50:K51"/>
    <mergeCell ref="K52:K53"/>
    <mergeCell ref="K54:K55"/>
    <mergeCell ref="K56:K57"/>
    <mergeCell ref="K58:K59"/>
    <mergeCell ref="K60:K61"/>
    <mergeCell ref="L38:L39"/>
    <mergeCell ref="L40:L41"/>
    <mergeCell ref="L42:L43"/>
    <mergeCell ref="L44:L45"/>
    <mergeCell ref="L46:L47"/>
    <mergeCell ref="L48:L49"/>
    <mergeCell ref="L50:L51"/>
    <mergeCell ref="L52:L53"/>
    <mergeCell ref="L54:L55"/>
    <mergeCell ref="L56:L57"/>
    <mergeCell ref="L58:L59"/>
    <mergeCell ref="L60:L6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0"/>
  <sheetViews>
    <sheetView workbookViewId="0">
      <selection activeCell="F37" sqref="F37"/>
    </sheetView>
  </sheetViews>
  <sheetFormatPr defaultColWidth="8.16666666666667" defaultRowHeight="13.5"/>
  <cols>
    <col min="1" max="1" width="13.9166666666667" style="1" customWidth="1"/>
    <col min="2" max="3" width="8.16666666666667" style="1"/>
    <col min="4" max="4" width="12.0833333333333" style="1" customWidth="1"/>
    <col min="5" max="16" width="8.16666666666667" style="1"/>
    <col min="17" max="17" width="10.0833333333333" style="1" customWidth="1"/>
    <col min="18" max="16384" width="8.16666666666667" style="1"/>
  </cols>
  <sheetData>
    <row r="1" ht="14" customHeight="1" spans="1:16">
      <c r="A1" s="2" t="s">
        <v>226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ht="14" customHeight="1" spans="1:16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>
      <c r="A3" s="3" t="s">
        <v>2</v>
      </c>
      <c r="B3" s="3" t="s">
        <v>3</v>
      </c>
      <c r="C3" s="3" t="s">
        <v>17</v>
      </c>
      <c r="D3" s="3" t="s">
        <v>227</v>
      </c>
      <c r="E3" s="3" t="s">
        <v>228</v>
      </c>
      <c r="F3" s="3"/>
      <c r="G3" s="3" t="s">
        <v>229</v>
      </c>
      <c r="H3" s="3"/>
      <c r="I3" s="3" t="s">
        <v>230</v>
      </c>
      <c r="J3" s="3"/>
      <c r="K3" s="3" t="s">
        <v>231</v>
      </c>
      <c r="L3" s="3"/>
      <c r="M3" s="3" t="s">
        <v>232</v>
      </c>
      <c r="N3" s="3"/>
      <c r="O3" s="3" t="s">
        <v>9</v>
      </c>
      <c r="P3" s="3" t="s">
        <v>10</v>
      </c>
    </row>
    <row r="4" spans="1:16">
      <c r="A4" s="3"/>
      <c r="B4" s="3"/>
      <c r="C4" s="3"/>
      <c r="D4" s="3"/>
      <c r="E4" s="3" t="s">
        <v>15</v>
      </c>
      <c r="F4" s="3" t="s">
        <v>18</v>
      </c>
      <c r="G4" s="3" t="s">
        <v>15</v>
      </c>
      <c r="H4" s="3" t="s">
        <v>18</v>
      </c>
      <c r="I4" s="3" t="s">
        <v>15</v>
      </c>
      <c r="J4" s="3" t="s">
        <v>18</v>
      </c>
      <c r="K4" s="3" t="s">
        <v>15</v>
      </c>
      <c r="L4" s="3" t="s">
        <v>18</v>
      </c>
      <c r="M4" s="3" t="s">
        <v>15</v>
      </c>
      <c r="N4" s="3" t="s">
        <v>18</v>
      </c>
      <c r="O4" s="3"/>
      <c r="P4" s="3"/>
    </row>
    <row r="5" spans="1:16">
      <c r="A5" s="4" t="s">
        <v>233</v>
      </c>
      <c r="B5" s="3" t="s">
        <v>234</v>
      </c>
      <c r="C5" s="3" t="s">
        <v>61</v>
      </c>
      <c r="D5" s="3" t="s">
        <v>235</v>
      </c>
      <c r="E5" s="3">
        <v>87.15</v>
      </c>
      <c r="F5" s="5">
        <v>14.5914722625293</v>
      </c>
      <c r="G5" s="3">
        <v>281.5</v>
      </c>
      <c r="H5" s="5">
        <v>50</v>
      </c>
      <c r="I5" s="3">
        <v>131.2</v>
      </c>
      <c r="J5" s="5">
        <v>6.17896389324961</v>
      </c>
      <c r="K5" s="3">
        <v>14.6</v>
      </c>
      <c r="L5" s="5">
        <v>2.86274509803922</v>
      </c>
      <c r="M5" s="3">
        <v>0</v>
      </c>
      <c r="N5" s="5">
        <v>0</v>
      </c>
      <c r="O5" s="5">
        <v>73.6331812538181</v>
      </c>
      <c r="P5" s="3">
        <v>1</v>
      </c>
    </row>
    <row r="6" spans="1:16">
      <c r="A6" s="311" t="s">
        <v>236</v>
      </c>
      <c r="B6" s="3" t="s">
        <v>237</v>
      </c>
      <c r="C6" s="3" t="s">
        <v>54</v>
      </c>
      <c r="D6" s="3" t="s">
        <v>235</v>
      </c>
      <c r="E6" s="3">
        <v>89</v>
      </c>
      <c r="F6" s="5">
        <v>14.9012166536444</v>
      </c>
      <c r="G6" s="3">
        <v>168.5</v>
      </c>
      <c r="H6" s="5">
        <v>29.9289520426288</v>
      </c>
      <c r="I6" s="3">
        <v>249</v>
      </c>
      <c r="J6" s="5">
        <v>11.7268445839874</v>
      </c>
      <c r="K6" s="3">
        <v>41</v>
      </c>
      <c r="L6" s="5">
        <v>8.03921568627451</v>
      </c>
      <c r="M6" s="3">
        <v>40</v>
      </c>
      <c r="N6" s="5">
        <v>8</v>
      </c>
      <c r="O6" s="5">
        <v>72.5962289665351</v>
      </c>
      <c r="P6" s="3">
        <v>2</v>
      </c>
    </row>
    <row r="7" spans="1:16">
      <c r="A7" s="311" t="s">
        <v>238</v>
      </c>
      <c r="B7" s="3" t="s">
        <v>239</v>
      </c>
      <c r="C7" s="3" t="s">
        <v>37</v>
      </c>
      <c r="D7" s="3" t="s">
        <v>235</v>
      </c>
      <c r="E7" s="3">
        <v>89.59</v>
      </c>
      <c r="F7" s="5">
        <v>15</v>
      </c>
      <c r="G7" s="3">
        <v>34</v>
      </c>
      <c r="H7" s="5">
        <v>6.03907637655417</v>
      </c>
      <c r="I7" s="3">
        <v>318.5</v>
      </c>
      <c r="J7" s="5">
        <v>15</v>
      </c>
      <c r="K7" s="3">
        <v>50.5</v>
      </c>
      <c r="L7" s="5">
        <v>9.90196078431373</v>
      </c>
      <c r="M7" s="3">
        <v>50</v>
      </c>
      <c r="N7" s="5">
        <v>10</v>
      </c>
      <c r="O7" s="5">
        <v>55.9410371608679</v>
      </c>
      <c r="P7" s="3">
        <v>3</v>
      </c>
    </row>
    <row r="8" spans="1:16">
      <c r="A8" s="311" t="s">
        <v>240</v>
      </c>
      <c r="B8" s="3" t="s">
        <v>241</v>
      </c>
      <c r="C8" s="3" t="s">
        <v>61</v>
      </c>
      <c r="D8" s="3" t="s">
        <v>235</v>
      </c>
      <c r="E8" s="3">
        <v>84.17</v>
      </c>
      <c r="F8" s="5">
        <v>14.0925326487331</v>
      </c>
      <c r="G8" s="3">
        <v>144</v>
      </c>
      <c r="H8" s="5">
        <v>25.5772646536412</v>
      </c>
      <c r="I8" s="3">
        <v>145.5</v>
      </c>
      <c r="J8" s="5">
        <v>6.85243328100471</v>
      </c>
      <c r="K8" s="3">
        <v>25</v>
      </c>
      <c r="L8" s="5">
        <v>4.90196078431372</v>
      </c>
      <c r="M8" s="3">
        <v>10</v>
      </c>
      <c r="N8" s="5">
        <v>2</v>
      </c>
      <c r="O8" s="5">
        <v>53.4241913676928</v>
      </c>
      <c r="P8" s="3">
        <v>4</v>
      </c>
    </row>
    <row r="13" spans="1:16">
      <c r="A13" s="6" t="s">
        <v>242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>
      <c r="A15" s="8" t="s">
        <v>2</v>
      </c>
      <c r="B15" s="8" t="s">
        <v>3</v>
      </c>
      <c r="C15" s="9" t="s">
        <v>17</v>
      </c>
      <c r="D15" s="8" t="s">
        <v>227</v>
      </c>
      <c r="E15" s="10" t="s">
        <v>228</v>
      </c>
      <c r="F15" s="11"/>
      <c r="G15" s="10" t="s">
        <v>229</v>
      </c>
      <c r="H15" s="11"/>
      <c r="I15" s="10" t="s">
        <v>230</v>
      </c>
      <c r="J15" s="11"/>
      <c r="K15" s="10" t="s">
        <v>231</v>
      </c>
      <c r="L15" s="11"/>
      <c r="M15" s="10" t="s">
        <v>232</v>
      </c>
      <c r="N15" s="11"/>
      <c r="O15" s="9" t="s">
        <v>9</v>
      </c>
      <c r="P15" s="9" t="s">
        <v>10</v>
      </c>
    </row>
    <row r="16" spans="1:16">
      <c r="A16" s="8"/>
      <c r="B16" s="8"/>
      <c r="C16" s="12"/>
      <c r="D16" s="8"/>
      <c r="E16" s="8" t="s">
        <v>15</v>
      </c>
      <c r="F16" s="8" t="s">
        <v>18</v>
      </c>
      <c r="G16" s="8" t="s">
        <v>15</v>
      </c>
      <c r="H16" s="8" t="s">
        <v>18</v>
      </c>
      <c r="I16" s="8" t="s">
        <v>15</v>
      </c>
      <c r="J16" s="8" t="s">
        <v>18</v>
      </c>
      <c r="K16" s="8" t="s">
        <v>15</v>
      </c>
      <c r="L16" s="8" t="s">
        <v>18</v>
      </c>
      <c r="M16" s="8" t="s">
        <v>15</v>
      </c>
      <c r="N16" s="8" t="s">
        <v>18</v>
      </c>
      <c r="O16" s="12"/>
      <c r="P16" s="12"/>
    </row>
    <row r="17" spans="1:16">
      <c r="A17" s="13">
        <v>2021111010064</v>
      </c>
      <c r="B17" s="14" t="s">
        <v>234</v>
      </c>
      <c r="C17" s="14" t="s">
        <v>61</v>
      </c>
      <c r="D17" s="15" t="s">
        <v>235</v>
      </c>
      <c r="E17" s="8">
        <v>87.15</v>
      </c>
      <c r="F17" s="16">
        <f>E17/$E$30*15</f>
        <v>14.5914722625293</v>
      </c>
      <c r="G17" s="8">
        <v>281.5</v>
      </c>
      <c r="H17" s="16">
        <f>G17/$G$30*50</f>
        <v>50</v>
      </c>
      <c r="I17" s="8">
        <v>131.2</v>
      </c>
      <c r="J17" s="29">
        <f>I17/$I$30*15</f>
        <v>6.17896389324961</v>
      </c>
      <c r="K17" s="8">
        <v>14.6</v>
      </c>
      <c r="L17" s="16">
        <f>K17/$K$30*10</f>
        <v>2.86274509803922</v>
      </c>
      <c r="M17" s="8">
        <v>0</v>
      </c>
      <c r="N17" s="16">
        <f>M17/$M$30*10</f>
        <v>0</v>
      </c>
      <c r="O17" s="30">
        <f t="shared" ref="O17:O28" si="0">F17+H17+J17+L17+N17</f>
        <v>73.6331812538181</v>
      </c>
      <c r="P17" s="31">
        <v>1</v>
      </c>
    </row>
    <row r="18" spans="1:16">
      <c r="A18" s="17" t="s">
        <v>240</v>
      </c>
      <c r="B18" s="14" t="s">
        <v>241</v>
      </c>
      <c r="C18" s="14" t="s">
        <v>61</v>
      </c>
      <c r="D18" s="15" t="s">
        <v>235</v>
      </c>
      <c r="E18" s="8">
        <v>84.17</v>
      </c>
      <c r="F18" s="16">
        <f t="shared" ref="F18:F28" si="1">E18/$E$30*15</f>
        <v>14.0925326487331</v>
      </c>
      <c r="G18" s="8">
        <v>144</v>
      </c>
      <c r="H18" s="16">
        <f t="shared" ref="H18:H28" si="2">G18/$G$30*50</f>
        <v>25.5772646536412</v>
      </c>
      <c r="I18" s="8">
        <v>145.5</v>
      </c>
      <c r="J18" s="29">
        <f t="shared" ref="J18:J28" si="3">I18/$I$30*15</f>
        <v>6.85243328100471</v>
      </c>
      <c r="K18" s="8">
        <v>25</v>
      </c>
      <c r="L18" s="16">
        <f t="shared" ref="L18:L28" si="4">K18/$K$30*10</f>
        <v>4.90196078431372</v>
      </c>
      <c r="M18" s="8">
        <v>10</v>
      </c>
      <c r="N18" s="16">
        <f t="shared" ref="N18:N28" si="5">M18/$M$30*10</f>
        <v>2</v>
      </c>
      <c r="O18" s="30">
        <f t="shared" si="0"/>
        <v>53.4241913676928</v>
      </c>
      <c r="P18" s="31">
        <v>4</v>
      </c>
    </row>
    <row r="19" spans="1:16">
      <c r="A19" s="17" t="s">
        <v>243</v>
      </c>
      <c r="B19" s="14" t="s">
        <v>244</v>
      </c>
      <c r="C19" s="14" t="s">
        <v>61</v>
      </c>
      <c r="D19" s="15" t="s">
        <v>235</v>
      </c>
      <c r="E19" s="8">
        <v>85.09</v>
      </c>
      <c r="F19" s="16">
        <f t="shared" si="1"/>
        <v>14.2465676972876</v>
      </c>
      <c r="G19" s="8">
        <v>141</v>
      </c>
      <c r="H19" s="16">
        <f t="shared" si="2"/>
        <v>25.044404973357</v>
      </c>
      <c r="I19" s="8">
        <v>73.5</v>
      </c>
      <c r="J19" s="29">
        <f t="shared" si="3"/>
        <v>3.46153846153846</v>
      </c>
      <c r="K19" s="8">
        <v>20</v>
      </c>
      <c r="L19" s="16">
        <f t="shared" si="4"/>
        <v>3.92156862745098</v>
      </c>
      <c r="M19" s="8">
        <v>0</v>
      </c>
      <c r="N19" s="16">
        <f t="shared" si="5"/>
        <v>0</v>
      </c>
      <c r="O19" s="30">
        <f t="shared" si="0"/>
        <v>46.6740797596341</v>
      </c>
      <c r="P19" s="8">
        <v>8</v>
      </c>
    </row>
    <row r="20" spans="1:16">
      <c r="A20" s="17" t="s">
        <v>245</v>
      </c>
      <c r="B20" s="14" t="s">
        <v>246</v>
      </c>
      <c r="C20" s="14" t="s">
        <v>61</v>
      </c>
      <c r="D20" s="15" t="s">
        <v>235</v>
      </c>
      <c r="E20" s="8">
        <v>86.56</v>
      </c>
      <c r="F20" s="16">
        <f t="shared" si="1"/>
        <v>14.4926889161737</v>
      </c>
      <c r="G20" s="8">
        <v>138</v>
      </c>
      <c r="H20" s="16">
        <f t="shared" si="2"/>
        <v>24.5115452930728</v>
      </c>
      <c r="I20" s="8">
        <v>98</v>
      </c>
      <c r="J20" s="29">
        <f t="shared" si="3"/>
        <v>4.61538461538462</v>
      </c>
      <c r="K20" s="8">
        <v>20</v>
      </c>
      <c r="L20" s="16">
        <f t="shared" si="4"/>
        <v>3.92156862745098</v>
      </c>
      <c r="M20" s="8">
        <v>10</v>
      </c>
      <c r="N20" s="16">
        <f t="shared" si="5"/>
        <v>2</v>
      </c>
      <c r="O20" s="30">
        <f t="shared" si="0"/>
        <v>49.5411874520821</v>
      </c>
      <c r="P20" s="8">
        <v>5</v>
      </c>
    </row>
    <row r="21" spans="1:16">
      <c r="A21" s="17" t="s">
        <v>247</v>
      </c>
      <c r="B21" s="14" t="s">
        <v>248</v>
      </c>
      <c r="C21" s="14" t="s">
        <v>61</v>
      </c>
      <c r="D21" s="15" t="s">
        <v>235</v>
      </c>
      <c r="E21" s="8">
        <v>86.12</v>
      </c>
      <c r="F21" s="16">
        <f t="shared" si="1"/>
        <v>14.4190199799085</v>
      </c>
      <c r="G21" s="8">
        <v>101</v>
      </c>
      <c r="H21" s="16">
        <f t="shared" si="2"/>
        <v>17.9396092362345</v>
      </c>
      <c r="I21" s="8">
        <v>147</v>
      </c>
      <c r="J21" s="29">
        <f t="shared" si="3"/>
        <v>6.92307692307692</v>
      </c>
      <c r="K21" s="8">
        <v>51</v>
      </c>
      <c r="L21" s="16">
        <f t="shared" si="4"/>
        <v>10</v>
      </c>
      <c r="M21" s="8">
        <v>0</v>
      </c>
      <c r="N21" s="16">
        <f t="shared" si="5"/>
        <v>0</v>
      </c>
      <c r="O21" s="30">
        <f t="shared" si="0"/>
        <v>49.2817061392198</v>
      </c>
      <c r="P21" s="8">
        <v>7</v>
      </c>
    </row>
    <row r="22" spans="1:16">
      <c r="A22" s="13">
        <v>2021111010056</v>
      </c>
      <c r="B22" s="14" t="s">
        <v>249</v>
      </c>
      <c r="C22" s="14" t="s">
        <v>37</v>
      </c>
      <c r="D22" s="15" t="s">
        <v>235</v>
      </c>
      <c r="E22" s="8">
        <v>83.2</v>
      </c>
      <c r="F22" s="16">
        <f t="shared" si="1"/>
        <v>13.9301261301485</v>
      </c>
      <c r="G22" s="8">
        <v>81</v>
      </c>
      <c r="H22" s="16">
        <f t="shared" si="2"/>
        <v>14.3872113676732</v>
      </c>
      <c r="I22" s="8">
        <v>193.5</v>
      </c>
      <c r="J22" s="29">
        <f t="shared" si="3"/>
        <v>9.11302982731554</v>
      </c>
      <c r="K22" s="8">
        <v>34</v>
      </c>
      <c r="L22" s="16">
        <f t="shared" si="4"/>
        <v>6.66666666666667</v>
      </c>
      <c r="M22" s="8">
        <v>10</v>
      </c>
      <c r="N22" s="16">
        <f t="shared" si="5"/>
        <v>2</v>
      </c>
      <c r="O22" s="30">
        <f t="shared" si="0"/>
        <v>46.0970339918038</v>
      </c>
      <c r="P22" s="8">
        <v>9</v>
      </c>
    </row>
    <row r="23" spans="1:16">
      <c r="A23" s="312" t="s">
        <v>236</v>
      </c>
      <c r="B23" s="14" t="s">
        <v>237</v>
      </c>
      <c r="C23" s="14" t="s">
        <v>54</v>
      </c>
      <c r="D23" s="15" t="s">
        <v>235</v>
      </c>
      <c r="E23" s="8">
        <v>89</v>
      </c>
      <c r="F23" s="16">
        <f t="shared" si="1"/>
        <v>14.9012166536444</v>
      </c>
      <c r="G23" s="8">
        <v>168.5</v>
      </c>
      <c r="H23" s="16">
        <f t="shared" si="2"/>
        <v>29.9289520426288</v>
      </c>
      <c r="I23" s="8">
        <v>249</v>
      </c>
      <c r="J23" s="29">
        <f t="shared" si="3"/>
        <v>11.7268445839874</v>
      </c>
      <c r="K23" s="8">
        <v>41</v>
      </c>
      <c r="L23" s="16">
        <f t="shared" si="4"/>
        <v>8.03921568627451</v>
      </c>
      <c r="M23" s="8">
        <v>40</v>
      </c>
      <c r="N23" s="16">
        <f t="shared" si="5"/>
        <v>8</v>
      </c>
      <c r="O23" s="30">
        <f t="shared" si="0"/>
        <v>72.5962289665351</v>
      </c>
      <c r="P23" s="31">
        <v>2</v>
      </c>
    </row>
    <row r="24" spans="1:16">
      <c r="A24" s="13">
        <v>2021111010020</v>
      </c>
      <c r="B24" s="14" t="s">
        <v>250</v>
      </c>
      <c r="C24" s="14" t="s">
        <v>251</v>
      </c>
      <c r="D24" s="15" t="s">
        <v>235</v>
      </c>
      <c r="E24" s="8">
        <v>87.06</v>
      </c>
      <c r="F24" s="16">
        <f t="shared" si="1"/>
        <v>14.5764036164751</v>
      </c>
      <c r="G24" s="8">
        <v>69</v>
      </c>
      <c r="H24" s="16">
        <f t="shared" si="2"/>
        <v>12.2557726465364</v>
      </c>
      <c r="I24" s="8">
        <v>255.5</v>
      </c>
      <c r="J24" s="29">
        <f t="shared" si="3"/>
        <v>12.032967032967</v>
      </c>
      <c r="K24" s="8">
        <v>28</v>
      </c>
      <c r="L24" s="16">
        <f t="shared" si="4"/>
        <v>5.49019607843137</v>
      </c>
      <c r="M24" s="8">
        <v>25</v>
      </c>
      <c r="N24" s="16">
        <f t="shared" si="5"/>
        <v>5</v>
      </c>
      <c r="O24" s="30">
        <f t="shared" si="0"/>
        <v>49.3553393744099</v>
      </c>
      <c r="P24" s="8">
        <v>6</v>
      </c>
    </row>
    <row r="25" spans="1:16">
      <c r="A25" s="13">
        <v>2021111010058</v>
      </c>
      <c r="B25" s="14" t="s">
        <v>252</v>
      </c>
      <c r="C25" s="14" t="s">
        <v>37</v>
      </c>
      <c r="D25" s="15" t="s">
        <v>235</v>
      </c>
      <c r="E25" s="8">
        <v>86.28</v>
      </c>
      <c r="F25" s="16">
        <f t="shared" si="1"/>
        <v>14.4458086840049</v>
      </c>
      <c r="G25" s="8">
        <v>63.5</v>
      </c>
      <c r="H25" s="16">
        <f t="shared" si="2"/>
        <v>11.2788632326821</v>
      </c>
      <c r="I25" s="8">
        <v>207.5</v>
      </c>
      <c r="J25" s="29">
        <f t="shared" si="3"/>
        <v>9.7723704866562</v>
      </c>
      <c r="K25" s="8">
        <v>28</v>
      </c>
      <c r="L25" s="16">
        <f t="shared" si="4"/>
        <v>5.49019607843137</v>
      </c>
      <c r="M25" s="8">
        <v>25</v>
      </c>
      <c r="N25" s="16">
        <f t="shared" si="5"/>
        <v>5</v>
      </c>
      <c r="O25" s="30">
        <f t="shared" si="0"/>
        <v>45.9872384817745</v>
      </c>
      <c r="P25" s="8">
        <v>10</v>
      </c>
    </row>
    <row r="26" spans="1:16">
      <c r="A26" s="18">
        <v>2021111010050</v>
      </c>
      <c r="B26" s="19" t="s">
        <v>239</v>
      </c>
      <c r="C26" s="19" t="s">
        <v>37</v>
      </c>
      <c r="D26" s="15" t="s">
        <v>235</v>
      </c>
      <c r="E26" s="8">
        <v>89.59</v>
      </c>
      <c r="F26" s="16">
        <f t="shared" si="1"/>
        <v>15</v>
      </c>
      <c r="G26" s="8">
        <v>34</v>
      </c>
      <c r="H26" s="16">
        <f t="shared" si="2"/>
        <v>6.03907637655417</v>
      </c>
      <c r="I26" s="8">
        <v>318.5</v>
      </c>
      <c r="J26" s="29">
        <f t="shared" si="3"/>
        <v>15</v>
      </c>
      <c r="K26" s="8">
        <v>50.5</v>
      </c>
      <c r="L26" s="16">
        <f t="shared" si="4"/>
        <v>9.90196078431373</v>
      </c>
      <c r="M26" s="8">
        <v>50</v>
      </c>
      <c r="N26" s="16">
        <f t="shared" si="5"/>
        <v>10</v>
      </c>
      <c r="O26" s="30">
        <f t="shared" si="0"/>
        <v>55.9410371608679</v>
      </c>
      <c r="P26" s="31">
        <v>3</v>
      </c>
    </row>
    <row r="27" spans="1:16">
      <c r="A27" s="20">
        <v>2022111010051</v>
      </c>
      <c r="B27" s="21" t="s">
        <v>33</v>
      </c>
      <c r="C27" s="21" t="s">
        <v>29</v>
      </c>
      <c r="D27" s="15" t="s">
        <v>235</v>
      </c>
      <c r="E27" s="8">
        <v>86.83</v>
      </c>
      <c r="F27" s="16">
        <f t="shared" si="1"/>
        <v>14.5378948543364</v>
      </c>
      <c r="G27" s="8">
        <v>28</v>
      </c>
      <c r="H27" s="16">
        <f t="shared" si="2"/>
        <v>4.97335701598579</v>
      </c>
      <c r="I27" s="8">
        <v>60</v>
      </c>
      <c r="J27" s="29">
        <f t="shared" si="3"/>
        <v>2.82574568288854</v>
      </c>
      <c r="K27" s="8">
        <v>0</v>
      </c>
      <c r="L27" s="16">
        <f t="shared" si="4"/>
        <v>0</v>
      </c>
      <c r="M27" s="8">
        <v>0</v>
      </c>
      <c r="N27" s="16">
        <f t="shared" si="5"/>
        <v>0</v>
      </c>
      <c r="O27" s="30">
        <f t="shared" si="0"/>
        <v>22.3369975532108</v>
      </c>
      <c r="P27" s="8">
        <v>12</v>
      </c>
    </row>
    <row r="28" spans="1:16">
      <c r="A28" s="22">
        <v>2022111010080</v>
      </c>
      <c r="B28" s="23" t="s">
        <v>64</v>
      </c>
      <c r="C28" s="23" t="s">
        <v>61</v>
      </c>
      <c r="D28" s="15" t="s">
        <v>235</v>
      </c>
      <c r="E28" s="8">
        <v>85.71</v>
      </c>
      <c r="F28" s="16">
        <f t="shared" si="1"/>
        <v>14.3503739256613</v>
      </c>
      <c r="G28" s="8">
        <v>69</v>
      </c>
      <c r="H28" s="16">
        <f t="shared" si="2"/>
        <v>12.2557726465364</v>
      </c>
      <c r="I28" s="8">
        <v>66</v>
      </c>
      <c r="J28" s="29">
        <f t="shared" si="3"/>
        <v>3.10832025117739</v>
      </c>
      <c r="K28" s="8">
        <v>11</v>
      </c>
      <c r="L28" s="16">
        <f t="shared" si="4"/>
        <v>2.15686274509804</v>
      </c>
      <c r="M28" s="8">
        <v>15</v>
      </c>
      <c r="N28" s="16">
        <f t="shared" si="5"/>
        <v>3</v>
      </c>
      <c r="O28" s="30">
        <f t="shared" si="0"/>
        <v>34.8713295684732</v>
      </c>
      <c r="P28" s="8">
        <v>11</v>
      </c>
    </row>
    <row r="29" spans="1:16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</row>
    <row r="30" spans="1:16">
      <c r="A30" s="24" t="s">
        <v>253</v>
      </c>
      <c r="B30" s="25"/>
      <c r="C30" s="25"/>
      <c r="D30" s="26"/>
      <c r="E30" s="27">
        <f>MAX(E17:E28)</f>
        <v>89.59</v>
      </c>
      <c r="F30" s="28"/>
      <c r="G30" s="27">
        <f>MAX(G17:G28)</f>
        <v>281.5</v>
      </c>
      <c r="H30" s="28"/>
      <c r="I30" s="27">
        <f>MAX(I17:I28)</f>
        <v>318.5</v>
      </c>
      <c r="J30" s="28"/>
      <c r="K30" s="27">
        <f>MAX(K17:K28)</f>
        <v>51</v>
      </c>
      <c r="L30" s="28"/>
      <c r="M30" s="27">
        <f>MAX(M17:M28)</f>
        <v>50</v>
      </c>
      <c r="N30" s="28"/>
      <c r="O30" s="28"/>
      <c r="P30" s="28"/>
    </row>
  </sheetData>
  <mergeCells count="25">
    <mergeCell ref="E3:F3"/>
    <mergeCell ref="G3:H3"/>
    <mergeCell ref="I3:J3"/>
    <mergeCell ref="K3:L3"/>
    <mergeCell ref="M3:N3"/>
    <mergeCell ref="E15:F15"/>
    <mergeCell ref="G15:H15"/>
    <mergeCell ref="I15:J15"/>
    <mergeCell ref="K15:L15"/>
    <mergeCell ref="M15:N15"/>
    <mergeCell ref="A30:D30"/>
    <mergeCell ref="A3:A4"/>
    <mergeCell ref="A15:A16"/>
    <mergeCell ref="B3:B4"/>
    <mergeCell ref="B15:B16"/>
    <mergeCell ref="C3:C4"/>
    <mergeCell ref="C15:C16"/>
    <mergeCell ref="D3:D4"/>
    <mergeCell ref="D15:D16"/>
    <mergeCell ref="O3:O4"/>
    <mergeCell ref="O15:O16"/>
    <mergeCell ref="P3:P4"/>
    <mergeCell ref="P15:P16"/>
    <mergeCell ref="A13:P14"/>
    <mergeCell ref="A1:P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学业奖学金评选结果</vt:lpstr>
      <vt:lpstr>学业奖学金各点公示 </vt:lpstr>
      <vt:lpstr>单项奖学金评选结果</vt:lpstr>
      <vt:lpstr>优秀研究生评选结果</vt:lpstr>
      <vt:lpstr>硕士研究生国家奖学金评选拟推荐结果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Penny</dc:creator>
  <cp:lastModifiedBy>coconut</cp:lastModifiedBy>
  <dcterms:created xsi:type="dcterms:W3CDTF">2015-06-05T18:19:00Z</dcterms:created>
  <dcterms:modified xsi:type="dcterms:W3CDTF">2023-10-09T07:04:28Z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559DF62C663E44E5ACA03563F7977BFE_12</vt:lpwstr>
  </property>
  <property fmtid="{D5CDD505-2E9C-101B-9397-08002B2CF9AE}" pid="3" name="KSOProductBuildVer">
    <vt:lpwstr>2052-12.1.0.15374</vt:lpwstr>
  </property>
</Properties>
</file>