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E:\研究生\1 研会\学术部\23 奖学金评定\2 自己汇总的\公示文件\奖学金10.8\奖学金公示(10.8)\"/>
    </mc:Choice>
  </mc:AlternateContent>
  <xr:revisionPtr revIDLastSave="0" documentId="13_ncr:1_{5C4ED6B5-2E68-4CBA-A3A8-6371D694881B}" xr6:coauthVersionLast="47" xr6:coauthVersionMax="47" xr10:uidLastSave="{00000000-0000-0000-0000-000000000000}"/>
  <bookViews>
    <workbookView xWindow="-110" yWindow="-110" windowWidth="19420" windowHeight="10300" firstSheet="1" activeTab="4" xr2:uid="{00000000-000D-0000-FFFF-FFFF00000000}"/>
  </bookViews>
  <sheets>
    <sheet name="学业奖学金评选结果" sheetId="14" r:id="rId1"/>
    <sheet name="学业奖学金各点公示" sheetId="15" r:id="rId2"/>
    <sheet name="单项奖评选结果" sheetId="16" r:id="rId3"/>
    <sheet name="优秀研究生评选结果" sheetId="17" r:id="rId4"/>
    <sheet name="硕士研究生国家奖学金评选结果 " sheetId="13" r:id="rId5"/>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18" i="13" l="1"/>
  <c r="N19" i="13"/>
  <c r="N20" i="13"/>
  <c r="N21" i="13"/>
  <c r="N22" i="13"/>
  <c r="N23" i="13"/>
  <c r="N24" i="13"/>
  <c r="N25" i="13"/>
  <c r="N26" i="13"/>
  <c r="N27" i="13"/>
  <c r="N28" i="13"/>
  <c r="N17" i="13"/>
  <c r="L18" i="13"/>
  <c r="L19" i="13"/>
  <c r="L20" i="13"/>
  <c r="O20" i="13" s="1"/>
  <c r="L21" i="13"/>
  <c r="L22" i="13"/>
  <c r="L23" i="13"/>
  <c r="L24" i="13"/>
  <c r="L25" i="13"/>
  <c r="L26" i="13"/>
  <c r="L27" i="13"/>
  <c r="L28" i="13"/>
  <c r="O28" i="13" s="1"/>
  <c r="L17" i="13"/>
  <c r="J18" i="13"/>
  <c r="J19" i="13"/>
  <c r="J20" i="13"/>
  <c r="J21" i="13"/>
  <c r="J22" i="13"/>
  <c r="J23" i="13"/>
  <c r="J24" i="13"/>
  <c r="J25" i="13"/>
  <c r="J26" i="13"/>
  <c r="J27" i="13"/>
  <c r="J28" i="13"/>
  <c r="J17" i="13"/>
  <c r="H18" i="13"/>
  <c r="H19" i="13"/>
  <c r="H20" i="13"/>
  <c r="H21" i="13"/>
  <c r="H22" i="13"/>
  <c r="H23" i="13"/>
  <c r="O23" i="13" s="1"/>
  <c r="H24" i="13"/>
  <c r="H25" i="13"/>
  <c r="H26" i="13"/>
  <c r="H27" i="13"/>
  <c r="H28" i="13"/>
  <c r="H17" i="13"/>
  <c r="F18" i="13"/>
  <c r="F19" i="13"/>
  <c r="F20" i="13"/>
  <c r="F21" i="13"/>
  <c r="F22" i="13"/>
  <c r="F23" i="13"/>
  <c r="F24" i="13"/>
  <c r="F25" i="13"/>
  <c r="F26" i="13"/>
  <c r="F27" i="13"/>
  <c r="F28" i="13"/>
  <c r="F17" i="13"/>
  <c r="O21" i="13"/>
  <c r="M30" i="13"/>
  <c r="K30" i="13"/>
  <c r="I30" i="13"/>
  <c r="G30" i="13"/>
  <c r="E30" i="13"/>
  <c r="O22" i="13"/>
  <c r="O27" i="13" l="1"/>
  <c r="O19" i="13"/>
  <c r="O26" i="13"/>
  <c r="O18" i="13"/>
  <c r="O25" i="13"/>
  <c r="O17" i="13"/>
  <c r="O24" i="13"/>
  <c r="I67" i="17" l="1"/>
  <c r="H67" i="17"/>
  <c r="G67" i="17"/>
  <c r="F67" i="17"/>
  <c r="J66" i="17"/>
  <c r="I65" i="17"/>
  <c r="H65" i="17"/>
  <c r="G65" i="17"/>
  <c r="J64" i="17" s="1"/>
  <c r="F65" i="17"/>
  <c r="I63" i="17"/>
  <c r="H63" i="17"/>
  <c r="G63" i="17"/>
  <c r="F63" i="17"/>
  <c r="J62" i="17"/>
  <c r="I61" i="17"/>
  <c r="H61" i="17"/>
  <c r="G61" i="17"/>
  <c r="J60" i="17" s="1"/>
  <c r="F61" i="17"/>
  <c r="I59" i="17"/>
  <c r="H59" i="17"/>
  <c r="G59" i="17"/>
  <c r="F59" i="17"/>
  <c r="J58" i="17" s="1"/>
  <c r="I57" i="17"/>
  <c r="H57" i="17"/>
  <c r="G57" i="17"/>
  <c r="F57" i="17"/>
  <c r="J56" i="17"/>
  <c r="I55" i="17"/>
  <c r="H55" i="17"/>
  <c r="G55" i="17"/>
  <c r="F55" i="17"/>
  <c r="J54" i="17" s="1"/>
  <c r="I53" i="17"/>
  <c r="H53" i="17"/>
  <c r="G53" i="17"/>
  <c r="F53" i="17"/>
  <c r="J52" i="17"/>
  <c r="I51" i="17"/>
  <c r="H51" i="17"/>
  <c r="G51" i="17"/>
  <c r="F51" i="17"/>
  <c r="J50" i="17"/>
  <c r="I49" i="17"/>
  <c r="H49" i="17"/>
  <c r="G49" i="17"/>
  <c r="J48" i="17" s="1"/>
  <c r="F49" i="17"/>
  <c r="I47" i="17"/>
  <c r="H47" i="17"/>
  <c r="G47" i="17"/>
  <c r="F47" i="17"/>
  <c r="J46" i="17"/>
  <c r="I45" i="17"/>
  <c r="H45" i="17"/>
  <c r="G45" i="17"/>
  <c r="J44" i="17" s="1"/>
  <c r="F45" i="17"/>
  <c r="I43" i="17"/>
  <c r="H43" i="17"/>
  <c r="G43" i="17"/>
  <c r="F43" i="17"/>
  <c r="J42" i="17" s="1"/>
  <c r="I41" i="17"/>
  <c r="H41" i="17"/>
  <c r="G41" i="17"/>
  <c r="F41" i="17"/>
  <c r="J40" i="17"/>
  <c r="I39" i="17"/>
  <c r="H39" i="17"/>
  <c r="G39" i="17"/>
  <c r="F39" i="17"/>
  <c r="J38" i="17" s="1"/>
  <c r="I37" i="17"/>
  <c r="H37" i="17"/>
  <c r="G37" i="17"/>
  <c r="F37" i="17"/>
  <c r="J36" i="17"/>
  <c r="H89" i="15" l="1"/>
  <c r="H87" i="15"/>
  <c r="H85" i="15"/>
  <c r="H83" i="15"/>
  <c r="H81" i="15"/>
  <c r="H76" i="15"/>
  <c r="H74" i="15"/>
  <c r="H72" i="15"/>
  <c r="H70" i="15"/>
  <c r="F69" i="15"/>
  <c r="E69" i="15"/>
  <c r="D69" i="15"/>
  <c r="H68" i="15"/>
  <c r="H66" i="15"/>
  <c r="H64" i="15"/>
  <c r="H62" i="15"/>
  <c r="H60" i="15"/>
  <c r="H58" i="15"/>
  <c r="H56" i="15"/>
  <c r="H54" i="15"/>
  <c r="H52" i="15"/>
  <c r="H50" i="15"/>
  <c r="H48" i="15"/>
  <c r="H46" i="15"/>
  <c r="H41" i="15"/>
  <c r="H39" i="15"/>
  <c r="H37" i="15"/>
  <c r="H35" i="15"/>
  <c r="H33" i="15"/>
  <c r="H31" i="15"/>
  <c r="H29" i="15"/>
  <c r="S24" i="15"/>
  <c r="T23" i="15" s="1"/>
  <c r="Q24" i="15"/>
  <c r="P24" i="15"/>
  <c r="H24" i="15"/>
  <c r="R22" i="15"/>
  <c r="Q22" i="15"/>
  <c r="P22" i="15"/>
  <c r="T21" i="15" s="1"/>
  <c r="H22" i="15"/>
  <c r="Q20" i="15"/>
  <c r="P20" i="15"/>
  <c r="H20" i="15"/>
  <c r="T19" i="15"/>
  <c r="Q18" i="15"/>
  <c r="P18" i="15"/>
  <c r="T17" i="15" s="1"/>
  <c r="H18" i="15"/>
  <c r="H16" i="15"/>
  <c r="H11" i="15"/>
  <c r="S10" i="15"/>
  <c r="R10" i="15"/>
  <c r="Q10" i="15"/>
  <c r="P10" i="15"/>
  <c r="T9" i="15"/>
  <c r="S8" i="15"/>
  <c r="T7" i="15" s="1"/>
  <c r="R8" i="15"/>
  <c r="Q8" i="15"/>
  <c r="P8" i="15"/>
  <c r="F7" i="15"/>
  <c r="E7" i="15"/>
  <c r="D7" i="15"/>
  <c r="H6" i="15" s="1"/>
  <c r="S6" i="15"/>
  <c r="R6" i="15"/>
  <c r="Q6" i="15"/>
  <c r="P6" i="15"/>
  <c r="T5" i="15"/>
  <c r="F5" i="15"/>
  <c r="E5" i="15"/>
  <c r="H4" i="15" s="1"/>
  <c r="D5" i="15"/>
  <c r="S4" i="15"/>
  <c r="R4" i="15"/>
  <c r="Q4" i="15"/>
  <c r="P4" i="15"/>
  <c r="T3" i="15"/>
</calcChain>
</file>

<file path=xl/sharedStrings.xml><?xml version="1.0" encoding="utf-8"?>
<sst xmlns="http://schemas.openxmlformats.org/spreadsheetml/2006/main" count="986" uniqueCount="432">
  <si>
    <t>余柄志</t>
    <phoneticPr fontId="5" type="noConversion"/>
  </si>
  <si>
    <t>俞沁如</t>
    <phoneticPr fontId="5" type="noConversion"/>
  </si>
  <si>
    <t>俞沁如</t>
  </si>
  <si>
    <t>唐双磊</t>
    <phoneticPr fontId="5" type="noConversion"/>
  </si>
  <si>
    <t>黄韵歆</t>
    <phoneticPr fontId="5" type="noConversion"/>
  </si>
  <si>
    <t>卢雨芳</t>
    <phoneticPr fontId="5" type="noConversion"/>
  </si>
  <si>
    <t>王世旭</t>
    <phoneticPr fontId="5" type="noConversion"/>
  </si>
  <si>
    <t>贺宸靖</t>
    <phoneticPr fontId="5" type="noConversion"/>
  </si>
  <si>
    <t>侯凯琳</t>
  </si>
  <si>
    <t>何韵仪</t>
    <phoneticPr fontId="5" type="noConversion"/>
  </si>
  <si>
    <t>邱恬</t>
    <phoneticPr fontId="5" type="noConversion"/>
  </si>
  <si>
    <t>吴倩</t>
    <phoneticPr fontId="5" type="noConversion"/>
  </si>
  <si>
    <t>郑黎君</t>
    <phoneticPr fontId="5" type="noConversion"/>
  </si>
  <si>
    <t>姓名</t>
    <phoneticPr fontId="5" type="noConversion"/>
  </si>
  <si>
    <t>专业</t>
    <phoneticPr fontId="5" type="noConversion"/>
  </si>
  <si>
    <t>总分</t>
    <phoneticPr fontId="5" type="noConversion"/>
  </si>
  <si>
    <t>排名</t>
    <phoneticPr fontId="5" type="noConversion"/>
  </si>
  <si>
    <t>生物化学与分子生物学</t>
    <phoneticPr fontId="5" type="noConversion"/>
  </si>
  <si>
    <t>肖之贝</t>
  </si>
  <si>
    <t>邱恬</t>
  </si>
  <si>
    <t>遗传学</t>
  </si>
  <si>
    <t>植物学</t>
  </si>
  <si>
    <t>周博文</t>
  </si>
  <si>
    <t>生态学</t>
    <phoneticPr fontId="5" type="noConversion"/>
  </si>
  <si>
    <t>朱秋晴</t>
  </si>
  <si>
    <t>生物化学与分子生物学</t>
  </si>
  <si>
    <t>生态学</t>
  </si>
  <si>
    <t>黄韵歆</t>
  </si>
  <si>
    <t>学号</t>
  </si>
  <si>
    <t>姓名</t>
  </si>
  <si>
    <t>专业</t>
  </si>
  <si>
    <t>总分</t>
  </si>
  <si>
    <t>排名</t>
  </si>
  <si>
    <t>侯凯琳</t>
    <phoneticPr fontId="5" type="noConversion"/>
  </si>
  <si>
    <t>79.5h</t>
    <phoneticPr fontId="5" type="noConversion"/>
  </si>
  <si>
    <t>119.25</t>
    <phoneticPr fontId="5" type="noConversion"/>
  </si>
  <si>
    <t>郑黎君</t>
  </si>
  <si>
    <t>2021111010058</t>
    <phoneticPr fontId="5" type="noConversion"/>
  </si>
  <si>
    <t>朱秋晴</t>
    <phoneticPr fontId="5" type="noConversion"/>
  </si>
  <si>
    <t>2021111010011</t>
  </si>
  <si>
    <t>53h*1.5</t>
    <phoneticPr fontId="5" type="noConversion"/>
  </si>
  <si>
    <t>柴家雯</t>
  </si>
  <si>
    <t>50h*1.5</t>
    <phoneticPr fontId="5" type="noConversion"/>
  </si>
  <si>
    <t>75</t>
    <phoneticPr fontId="5" type="noConversion"/>
  </si>
  <si>
    <t>席月</t>
  </si>
  <si>
    <t>25h*1.5</t>
    <phoneticPr fontId="5" type="noConversion"/>
  </si>
  <si>
    <t>37.5</t>
    <phoneticPr fontId="5" type="noConversion"/>
  </si>
  <si>
    <t>2021111010057</t>
  </si>
  <si>
    <t>3</t>
    <phoneticPr fontId="5" type="noConversion"/>
  </si>
  <si>
    <t>余柄志</t>
  </si>
  <si>
    <t>唐双磊</t>
  </si>
  <si>
    <t>2021111010027</t>
  </si>
  <si>
    <t>TP/Q1/2</t>
  </si>
  <si>
    <t>TPJ/Q1/1</t>
  </si>
  <si>
    <t>Complete Plastome of Physalis angulata var. villosa, Gene Organization, Comparative Genomics and Phylogenetic Relationships among Solanaceae</t>
  </si>
  <si>
    <t>Development of Chloroplast Microsatellite Markers and Evaluation of Genetic Diversity and Population Structure of Cutleaf Groundcherry (Physalis angulata L.) in China</t>
  </si>
  <si>
    <t>The Complete Chloroplast Genomes of Two Physalis Species, Physalis macrophysa and P. ixocarpa: Comparative Genomics, Evolutionary Dynamics and Phylogenetic Relationships</t>
  </si>
  <si>
    <t>Molecular mechanism of cadmium stress response in a traditional herbal medicine Anoectochilus roxburghii</t>
  </si>
  <si>
    <t>Biotransformation-mediated detoxification of roxarsone in the anammox process: Gene regulation mechanism</t>
  </si>
  <si>
    <t>Research advances in application of mainstream anammox processes: Roles of quorum sensing and microbial metabolism</t>
  </si>
  <si>
    <t>Deciphering endogenous and exogenous regulations of anammox consortia in responding to lincomycin by multiomics: quorum sensing and CRISPR system</t>
  </si>
  <si>
    <t>2021111010020</t>
  </si>
  <si>
    <t>黄如男</t>
  </si>
  <si>
    <t>The transcription factor NAC102 confers cadmium tolerance by regulating WAKL11 expression and cell wall pectin metabolism in Arabidopsis</t>
  </si>
  <si>
    <t>詹洋</t>
  </si>
  <si>
    <t>杨红梅</t>
  </si>
  <si>
    <t>PFOS induces lipometabolism change, immune defense, and endocrine disorders in black-spotted frogs: Application of transcriptome profiling</t>
  </si>
  <si>
    <t>Tetrabromobisphenol a and its alternative tetrachlorobisphenol a induce oxidative stress, lipometabolism disturbance, and autophagy in the liver of male Pelophylax nigromaculatus</t>
  </si>
  <si>
    <t>彭镶</t>
  </si>
  <si>
    <t>2021111010018</t>
    <phoneticPr fontId="5" type="noConversion"/>
  </si>
  <si>
    <t>2021111010021</t>
    <phoneticPr fontId="5" type="noConversion"/>
  </si>
  <si>
    <t>2021111010013</t>
  </si>
  <si>
    <t>2021111010013</t>
    <phoneticPr fontId="5" type="noConversion"/>
  </si>
  <si>
    <t>2021111010048</t>
  </si>
  <si>
    <t>2021111010048</t>
    <phoneticPr fontId="5" type="noConversion"/>
  </si>
  <si>
    <t>2021111010056</t>
    <phoneticPr fontId="5" type="noConversion"/>
  </si>
  <si>
    <t>2021111010047</t>
  </si>
  <si>
    <t>2021111010047</t>
    <phoneticPr fontId="5" type="noConversion"/>
  </si>
  <si>
    <t>2021111010072</t>
    <phoneticPr fontId="5" type="noConversion"/>
  </si>
  <si>
    <t>2021111010070</t>
  </si>
  <si>
    <t>2021111010070</t>
    <phoneticPr fontId="5" type="noConversion"/>
  </si>
  <si>
    <t>2021111010077</t>
    <phoneticPr fontId="5" type="noConversion"/>
  </si>
  <si>
    <t>2021111010026</t>
    <phoneticPr fontId="5" type="noConversion"/>
  </si>
  <si>
    <t>2021111010025</t>
    <phoneticPr fontId="5" type="noConversion"/>
  </si>
  <si>
    <r>
      <t>2022-2023</t>
    </r>
    <r>
      <rPr>
        <b/>
        <sz val="12"/>
        <color rgb="FF000000"/>
        <rFont val="宋体"/>
        <family val="3"/>
        <charset val="134"/>
      </rPr>
      <t>学年</t>
    </r>
    <r>
      <rPr>
        <b/>
        <sz val="12"/>
        <color rgb="FF000000"/>
        <rFont val="Times New Roman"/>
        <family val="1"/>
      </rPr>
      <t xml:space="preserve"> 2021</t>
    </r>
    <r>
      <rPr>
        <b/>
        <sz val="12"/>
        <color rgb="FF000000"/>
        <rFont val="宋体"/>
        <family val="3"/>
        <charset val="134"/>
      </rPr>
      <t>级生命与环境科学学院单项奖学金汇总表（共</t>
    </r>
    <r>
      <rPr>
        <b/>
        <sz val="12"/>
        <color rgb="FF000000"/>
        <rFont val="Times New Roman"/>
        <family val="1"/>
      </rPr>
      <t>89</t>
    </r>
    <r>
      <rPr>
        <b/>
        <sz val="12"/>
        <color rgb="FF000000"/>
        <rFont val="宋体"/>
        <family val="3"/>
        <charset val="134"/>
      </rPr>
      <t>人）</t>
    </r>
    <phoneticPr fontId="5" type="noConversion"/>
  </si>
  <si>
    <r>
      <rPr>
        <sz val="12"/>
        <color rgb="FF000000"/>
        <rFont val="宋体"/>
        <family val="3"/>
        <charset val="134"/>
      </rPr>
      <t>参考《杭州师范大学关于印发研究生奖学金评审办法的通知》杭师大研〔</t>
    </r>
    <r>
      <rPr>
        <sz val="12"/>
        <color rgb="FF000000"/>
        <rFont val="Times New Roman"/>
        <family val="1"/>
      </rPr>
      <t>2017</t>
    </r>
    <r>
      <rPr>
        <sz val="12"/>
        <color rgb="FF000000"/>
        <rFont val="宋体"/>
        <family val="3"/>
        <charset val="134"/>
      </rPr>
      <t>〕</t>
    </r>
    <r>
      <rPr>
        <sz val="12"/>
        <color rgb="FF000000"/>
        <rFont val="Times New Roman"/>
        <family val="1"/>
      </rPr>
      <t>18</t>
    </r>
    <r>
      <rPr>
        <sz val="12"/>
        <color rgb="FF000000"/>
        <rFont val="宋体"/>
        <family val="3"/>
        <charset val="134"/>
      </rPr>
      <t>〔</t>
    </r>
    <r>
      <rPr>
        <sz val="12"/>
        <color rgb="FF000000"/>
        <rFont val="Times New Roman"/>
        <family val="1"/>
      </rPr>
      <t>2017</t>
    </r>
    <r>
      <rPr>
        <sz val="12"/>
        <color rgb="FF000000"/>
        <rFont val="宋体"/>
        <family val="3"/>
        <charset val="134"/>
      </rPr>
      <t>〕</t>
    </r>
    <r>
      <rPr>
        <sz val="12"/>
        <color rgb="FF000000"/>
        <rFont val="Times New Roman"/>
        <family val="1"/>
      </rPr>
      <t xml:space="preserve">19 </t>
    </r>
    <r>
      <rPr>
        <sz val="12"/>
        <color rgb="FF000000"/>
        <rFont val="宋体"/>
        <family val="3"/>
        <charset val="134"/>
      </rPr>
      <t>号，单项奖总人数为</t>
    </r>
    <r>
      <rPr>
        <sz val="12"/>
        <color rgb="FF000000"/>
        <rFont val="Times New Roman"/>
        <family val="1"/>
      </rPr>
      <t>89*20%=18</t>
    </r>
    <r>
      <rPr>
        <sz val="12"/>
        <color rgb="FF000000"/>
        <rFont val="宋体"/>
        <family val="3"/>
        <charset val="134"/>
      </rPr>
      <t>人</t>
    </r>
    <phoneticPr fontId="5" type="noConversion"/>
  </si>
  <si>
    <r>
      <rPr>
        <sz val="12"/>
        <color rgb="FF000000"/>
        <rFont val="宋体"/>
        <family val="3"/>
        <charset val="134"/>
      </rPr>
      <t>参考《生命与环境科学学院硕士研究生奖学金评定细则》，研三学生，按照科研成果奖</t>
    </r>
    <r>
      <rPr>
        <sz val="12"/>
        <color rgb="FF000000"/>
        <rFont val="Times New Roman"/>
        <family val="1"/>
      </rPr>
      <t>65%</t>
    </r>
    <r>
      <rPr>
        <sz val="12"/>
        <color rgb="FF000000"/>
        <rFont val="宋体"/>
        <family val="3"/>
        <charset val="134"/>
      </rPr>
      <t>，社会工作奖</t>
    </r>
    <r>
      <rPr>
        <sz val="12"/>
        <color rgb="FF000000"/>
        <rFont val="Times New Roman"/>
        <family val="1"/>
      </rPr>
      <t>25%</t>
    </r>
    <r>
      <rPr>
        <sz val="12"/>
        <color rgb="FF000000"/>
        <rFont val="宋体"/>
        <family val="3"/>
        <charset val="134"/>
      </rPr>
      <t>划分，其他奖项占</t>
    </r>
    <r>
      <rPr>
        <sz val="12"/>
        <color rgb="FF000000"/>
        <rFont val="Times New Roman"/>
        <family val="1"/>
      </rPr>
      <t>10%</t>
    </r>
    <r>
      <rPr>
        <sz val="12"/>
        <color rgb="FF000000"/>
        <rFont val="宋体"/>
        <family val="3"/>
        <charset val="134"/>
      </rPr>
      <t>；</t>
    </r>
  </si>
  <si>
    <r>
      <rPr>
        <sz val="12"/>
        <color rgb="FF000000"/>
        <rFont val="宋体"/>
        <family val="3"/>
        <charset val="134"/>
      </rPr>
      <t>因此本次科研创新奖名额为</t>
    </r>
    <r>
      <rPr>
        <sz val="12"/>
        <color rgb="FF000000"/>
        <rFont val="Times New Roman"/>
        <family val="1"/>
      </rPr>
      <t>12</t>
    </r>
    <r>
      <rPr>
        <sz val="12"/>
        <color rgb="FF000000"/>
        <rFont val="宋体"/>
        <family val="3"/>
        <charset val="134"/>
      </rPr>
      <t>人，社会工作奖名额为</t>
    </r>
    <r>
      <rPr>
        <sz val="12"/>
        <color rgb="FF000000"/>
        <rFont val="Times New Roman"/>
        <family val="1"/>
      </rPr>
      <t>4</t>
    </r>
    <r>
      <rPr>
        <sz val="12"/>
        <color rgb="FF000000"/>
        <rFont val="宋体"/>
        <family val="3"/>
        <charset val="134"/>
      </rPr>
      <t>人，其他奖项名额为</t>
    </r>
    <r>
      <rPr>
        <sz val="12"/>
        <color rgb="FF000000"/>
        <rFont val="Times New Roman"/>
        <family val="1"/>
      </rPr>
      <t>2</t>
    </r>
    <r>
      <rPr>
        <sz val="12"/>
        <color rgb="FF000000"/>
        <rFont val="宋体"/>
        <family val="3"/>
        <charset val="134"/>
      </rPr>
      <t>人。</t>
    </r>
    <phoneticPr fontId="5" type="noConversion"/>
  </si>
  <si>
    <r>
      <rPr>
        <sz val="12"/>
        <color rgb="FF000000"/>
        <rFont val="宋体"/>
        <family val="3"/>
        <charset val="134"/>
      </rPr>
      <t>各单项奖根据相应单项分数进行排名，遇分数相同情况，则并列者以科研成绩进行比对。</t>
    </r>
    <phoneticPr fontId="5" type="noConversion"/>
  </si>
  <si>
    <r>
      <t>2021</t>
    </r>
    <r>
      <rPr>
        <b/>
        <sz val="14"/>
        <color theme="1"/>
        <rFont val="等线"/>
        <family val="3"/>
        <charset val="134"/>
      </rPr>
      <t>级单项奖获得者一轮公示</t>
    </r>
    <phoneticPr fontId="5" type="noConversion"/>
  </si>
  <si>
    <r>
      <rPr>
        <sz val="14"/>
        <rFont val="等线"/>
        <family val="3"/>
        <charset val="134"/>
      </rPr>
      <t>总人数</t>
    </r>
  </si>
  <si>
    <r>
      <rPr>
        <sz val="14"/>
        <rFont val="等线"/>
        <family val="3"/>
        <charset val="134"/>
      </rPr>
      <t>单项奖人数</t>
    </r>
  </si>
  <si>
    <r>
      <rPr>
        <sz val="14"/>
        <rFont val="等线"/>
        <family val="3"/>
        <charset val="134"/>
      </rPr>
      <t>科研创新奖获得者</t>
    </r>
  </si>
  <si>
    <r>
      <rPr>
        <sz val="14"/>
        <rFont val="等线"/>
        <family val="3"/>
        <charset val="134"/>
      </rPr>
      <t>社会工作奖获得者</t>
    </r>
  </si>
  <si>
    <r>
      <rPr>
        <sz val="14"/>
        <rFont val="等线"/>
        <family val="3"/>
        <charset val="134"/>
      </rPr>
      <t>实践服务奖获得者</t>
    </r>
  </si>
  <si>
    <r>
      <rPr>
        <sz val="12"/>
        <color theme="1"/>
        <rFont val="等线"/>
        <family val="3"/>
        <charset val="134"/>
      </rPr>
      <t>俞沁如</t>
    </r>
    <phoneticPr fontId="5" type="noConversion"/>
  </si>
  <si>
    <r>
      <rPr>
        <sz val="11"/>
        <rFont val="等线"/>
        <family val="3"/>
        <charset val="134"/>
      </rPr>
      <t>何韵仪</t>
    </r>
    <phoneticPr fontId="5" type="noConversion"/>
  </si>
  <si>
    <r>
      <rPr>
        <sz val="11"/>
        <rFont val="等线"/>
        <family val="3"/>
        <charset val="134"/>
      </rPr>
      <t>吴倩</t>
    </r>
    <phoneticPr fontId="5" type="noConversion"/>
  </si>
  <si>
    <r>
      <rPr>
        <b/>
        <sz val="16"/>
        <color theme="1"/>
        <rFont val="等线"/>
        <family val="3"/>
        <charset val="134"/>
      </rPr>
      <t>社会工作奖</t>
    </r>
  </si>
  <si>
    <r>
      <rPr>
        <sz val="12"/>
        <color theme="1"/>
        <rFont val="等线"/>
        <family val="3"/>
        <charset val="134"/>
      </rPr>
      <t>学号</t>
    </r>
    <phoneticPr fontId="5" type="noConversion"/>
  </si>
  <si>
    <r>
      <rPr>
        <sz val="12"/>
        <color theme="1"/>
        <rFont val="等线"/>
        <family val="3"/>
        <charset val="134"/>
      </rPr>
      <t>姓名</t>
    </r>
    <phoneticPr fontId="5" type="noConversion"/>
  </si>
  <si>
    <r>
      <rPr>
        <sz val="12"/>
        <color theme="1"/>
        <rFont val="等线"/>
        <family val="3"/>
        <charset val="134"/>
      </rPr>
      <t>专业</t>
    </r>
    <phoneticPr fontId="5" type="noConversion"/>
  </si>
  <si>
    <r>
      <rPr>
        <sz val="12"/>
        <color theme="1"/>
        <rFont val="等线"/>
        <family val="3"/>
        <charset val="134"/>
      </rPr>
      <t>项目内容</t>
    </r>
    <phoneticPr fontId="5" type="noConversion"/>
  </si>
  <si>
    <r>
      <rPr>
        <sz val="12"/>
        <color theme="1"/>
        <rFont val="等线"/>
        <family val="3"/>
        <charset val="134"/>
      </rPr>
      <t>加分</t>
    </r>
    <phoneticPr fontId="5" type="noConversion"/>
  </si>
  <si>
    <r>
      <rPr>
        <sz val="12"/>
        <color theme="1"/>
        <rFont val="等线"/>
        <family val="3"/>
        <charset val="134"/>
      </rPr>
      <t>总分</t>
    </r>
    <phoneticPr fontId="5" type="noConversion"/>
  </si>
  <si>
    <r>
      <rPr>
        <sz val="12"/>
        <color theme="1"/>
        <rFont val="等线"/>
        <family val="3"/>
        <charset val="134"/>
      </rPr>
      <t>排名</t>
    </r>
    <phoneticPr fontId="5" type="noConversion"/>
  </si>
  <si>
    <r>
      <rPr>
        <sz val="10"/>
        <color theme="1"/>
        <rFont val="等线"/>
        <family val="3"/>
        <charset val="134"/>
      </rPr>
      <t>俞沁如</t>
    </r>
    <phoneticPr fontId="5" type="noConversion"/>
  </si>
  <si>
    <r>
      <rPr>
        <sz val="10"/>
        <color theme="1"/>
        <rFont val="等线"/>
        <family val="3"/>
        <charset val="134"/>
      </rPr>
      <t>生物化学与分子生物学</t>
    </r>
    <phoneticPr fontId="5" type="noConversion"/>
  </si>
  <si>
    <r>
      <rPr>
        <sz val="10"/>
        <rFont val="等线"/>
        <family val="3"/>
        <charset val="134"/>
      </rPr>
      <t>生科院十七届研究生会主席</t>
    </r>
    <phoneticPr fontId="5" type="noConversion"/>
  </si>
  <si>
    <r>
      <rPr>
        <sz val="10"/>
        <rFont val="等线"/>
        <family val="3"/>
        <charset val="134"/>
      </rPr>
      <t>生科院研究生第二党支部副书记</t>
    </r>
    <phoneticPr fontId="5" type="noConversion"/>
  </si>
  <si>
    <r>
      <rPr>
        <sz val="10"/>
        <color indexed="8"/>
        <rFont val="宋体"/>
        <family val="3"/>
        <charset val="134"/>
      </rPr>
      <t>发育生物学</t>
    </r>
  </si>
  <si>
    <r>
      <rPr>
        <sz val="10"/>
        <rFont val="宋体"/>
        <family val="3"/>
        <charset val="134"/>
      </rPr>
      <t>生命与环境科学学院研究生三支部组织委员、副书记</t>
    </r>
  </si>
  <si>
    <r>
      <rPr>
        <sz val="10"/>
        <color indexed="8"/>
        <rFont val="宋体"/>
        <family val="3"/>
        <charset val="134"/>
      </rPr>
      <t>遗传学</t>
    </r>
    <phoneticPr fontId="5" type="noConversion"/>
  </si>
  <si>
    <r>
      <t>2021</t>
    </r>
    <r>
      <rPr>
        <sz val="10"/>
        <rFont val="宋体"/>
        <family val="3"/>
        <charset val="134"/>
      </rPr>
      <t>级级长</t>
    </r>
  </si>
  <si>
    <r>
      <rPr>
        <sz val="10"/>
        <rFont val="宋体"/>
        <family val="3"/>
        <charset val="134"/>
      </rPr>
      <t>邱恬</t>
    </r>
  </si>
  <si>
    <r>
      <rPr>
        <sz val="10"/>
        <rFont val="宋体"/>
        <family val="3"/>
        <charset val="134"/>
      </rPr>
      <t>遗传学</t>
    </r>
  </si>
  <si>
    <r>
      <rPr>
        <sz val="10"/>
        <rFont val="宋体"/>
        <family val="3"/>
        <charset val="134"/>
      </rPr>
      <t>研会文体会部长</t>
    </r>
  </si>
  <si>
    <r>
      <rPr>
        <sz val="10"/>
        <color indexed="8"/>
        <rFont val="宋体"/>
        <family val="3"/>
        <charset val="134"/>
      </rPr>
      <t>王加银</t>
    </r>
  </si>
  <si>
    <r>
      <rPr>
        <sz val="10"/>
        <rFont val="宋体"/>
        <family val="3"/>
        <charset val="134"/>
      </rPr>
      <t>发育点点长</t>
    </r>
  </si>
  <si>
    <r>
      <rPr>
        <sz val="10"/>
        <color indexed="8"/>
        <rFont val="宋体"/>
        <family val="3"/>
        <charset val="134"/>
      </rPr>
      <t>贺宸靖</t>
    </r>
  </si>
  <si>
    <r>
      <rPr>
        <sz val="10"/>
        <color indexed="8"/>
        <rFont val="宋体"/>
        <family val="3"/>
        <charset val="134"/>
      </rPr>
      <t>植物学</t>
    </r>
  </si>
  <si>
    <r>
      <rPr>
        <sz val="10"/>
        <rFont val="宋体"/>
        <family val="3"/>
        <charset val="134"/>
      </rPr>
      <t>担任</t>
    </r>
    <r>
      <rPr>
        <sz val="10"/>
        <rFont val="Times New Roman"/>
        <family val="1"/>
      </rPr>
      <t>21</t>
    </r>
    <r>
      <rPr>
        <sz val="10"/>
        <rFont val="宋体"/>
        <family val="3"/>
        <charset val="134"/>
      </rPr>
      <t>级植物点点长</t>
    </r>
  </si>
  <si>
    <r>
      <rPr>
        <sz val="10"/>
        <color indexed="8"/>
        <rFont val="宋体"/>
        <family val="3"/>
        <charset val="134"/>
      </rPr>
      <t>周博文</t>
    </r>
  </si>
  <si>
    <r>
      <rPr>
        <sz val="10"/>
        <color indexed="8"/>
        <rFont val="宋体"/>
        <family val="3"/>
        <charset val="134"/>
      </rPr>
      <t>遗传学</t>
    </r>
  </si>
  <si>
    <r>
      <rPr>
        <sz val="10"/>
        <rFont val="宋体"/>
        <family val="3"/>
        <charset val="134"/>
      </rPr>
      <t>党支部委员</t>
    </r>
  </si>
  <si>
    <r>
      <rPr>
        <sz val="10"/>
        <color indexed="8"/>
        <rFont val="宋体"/>
        <family val="3"/>
        <charset val="134"/>
      </rPr>
      <t>刘叶霖</t>
    </r>
    <phoneticPr fontId="5" type="noConversion"/>
  </si>
  <si>
    <r>
      <rPr>
        <sz val="10"/>
        <rFont val="等线"/>
        <family val="3"/>
        <charset val="134"/>
      </rPr>
      <t>研究生会生活部部长</t>
    </r>
    <phoneticPr fontId="5" type="noConversion"/>
  </si>
  <si>
    <r>
      <rPr>
        <sz val="10"/>
        <color indexed="8"/>
        <rFont val="宋体"/>
        <family val="3"/>
        <charset val="134"/>
      </rPr>
      <t>杨鹃</t>
    </r>
    <phoneticPr fontId="5" type="noConversion"/>
  </si>
  <si>
    <r>
      <rPr>
        <sz val="10"/>
        <color indexed="8"/>
        <rFont val="宋体"/>
        <family val="3"/>
        <charset val="134"/>
      </rPr>
      <t>生态学</t>
    </r>
    <phoneticPr fontId="5" type="noConversion"/>
  </si>
  <si>
    <r>
      <rPr>
        <sz val="10"/>
        <rFont val="等线"/>
        <family val="3"/>
        <charset val="134"/>
      </rPr>
      <t>担任</t>
    </r>
    <r>
      <rPr>
        <sz val="10"/>
        <rFont val="Times New Roman"/>
        <family val="1"/>
      </rPr>
      <t>21</t>
    </r>
    <r>
      <rPr>
        <sz val="10"/>
        <rFont val="等线"/>
        <family val="3"/>
        <charset val="134"/>
      </rPr>
      <t>级生态点点长一职</t>
    </r>
  </si>
  <si>
    <r>
      <rPr>
        <sz val="10"/>
        <color theme="1"/>
        <rFont val="等线"/>
        <family val="3"/>
        <charset val="134"/>
      </rPr>
      <t>朱秋晴</t>
    </r>
  </si>
  <si>
    <r>
      <rPr>
        <sz val="10"/>
        <color theme="1"/>
        <rFont val="等线"/>
        <family val="3"/>
        <charset val="134"/>
      </rPr>
      <t>生物化学与分子生物学</t>
    </r>
  </si>
  <si>
    <r>
      <rPr>
        <sz val="10"/>
        <rFont val="等线"/>
        <family val="3"/>
        <charset val="134"/>
      </rPr>
      <t>生科院研究生会宣传部部长</t>
    </r>
  </si>
  <si>
    <r>
      <rPr>
        <sz val="10"/>
        <color indexed="8"/>
        <rFont val="宋体"/>
        <family val="3"/>
        <charset val="134"/>
      </rPr>
      <t>吴雨珂</t>
    </r>
  </si>
  <si>
    <r>
      <rPr>
        <sz val="10"/>
        <color indexed="8"/>
        <rFont val="宋体"/>
        <family val="3"/>
        <charset val="134"/>
      </rPr>
      <t>生态学</t>
    </r>
  </si>
  <si>
    <r>
      <rPr>
        <sz val="10"/>
        <rFont val="宋体"/>
        <family val="3"/>
        <charset val="134"/>
      </rPr>
      <t>生科院大仪平台助管</t>
    </r>
  </si>
  <si>
    <r>
      <rPr>
        <sz val="10"/>
        <color indexed="8"/>
        <rFont val="宋体"/>
        <family val="3"/>
        <charset val="134"/>
      </rPr>
      <t>黄韵歆</t>
    </r>
  </si>
  <si>
    <r>
      <rPr>
        <sz val="10"/>
        <rFont val="宋体"/>
        <family val="3"/>
        <charset val="134"/>
      </rPr>
      <t>高端人才助管岗</t>
    </r>
  </si>
  <si>
    <r>
      <rPr>
        <sz val="10"/>
        <color theme="1"/>
        <rFont val="等线"/>
        <family val="3"/>
        <charset val="134"/>
      </rPr>
      <t>刘丹</t>
    </r>
    <phoneticPr fontId="5" type="noConversion"/>
  </si>
  <si>
    <r>
      <rPr>
        <sz val="10"/>
        <rFont val="等线"/>
        <family val="3"/>
        <charset val="134"/>
      </rPr>
      <t>行政助管</t>
    </r>
  </si>
  <si>
    <r>
      <rPr>
        <sz val="10"/>
        <color indexed="8"/>
        <rFont val="宋体"/>
        <family val="3"/>
        <charset val="134"/>
      </rPr>
      <t>席月</t>
    </r>
    <phoneticPr fontId="5" type="noConversion"/>
  </si>
  <si>
    <r>
      <rPr>
        <sz val="10"/>
        <rFont val="宋体"/>
        <family val="3"/>
        <charset val="134"/>
      </rPr>
      <t>无</t>
    </r>
    <phoneticPr fontId="5" type="noConversion"/>
  </si>
  <si>
    <r>
      <rPr>
        <sz val="12"/>
        <color rgb="FF000000"/>
        <rFont val="宋体"/>
        <family val="3"/>
        <charset val="134"/>
      </rPr>
      <t>学号</t>
    </r>
  </si>
  <si>
    <r>
      <rPr>
        <sz val="12"/>
        <color rgb="FF000000"/>
        <rFont val="宋体"/>
        <family val="3"/>
        <charset val="134"/>
      </rPr>
      <t>姓名</t>
    </r>
  </si>
  <si>
    <r>
      <rPr>
        <sz val="12"/>
        <color rgb="FF000000"/>
        <rFont val="宋体"/>
        <family val="3"/>
        <charset val="134"/>
      </rPr>
      <t>专业</t>
    </r>
  </si>
  <si>
    <r>
      <rPr>
        <sz val="12"/>
        <color rgb="FF000000"/>
        <rFont val="宋体"/>
        <family val="3"/>
        <charset val="134"/>
      </rPr>
      <t>项目内容</t>
    </r>
  </si>
  <si>
    <r>
      <rPr>
        <sz val="12"/>
        <color rgb="FF000000"/>
        <rFont val="宋体"/>
        <family val="3"/>
        <charset val="134"/>
      </rPr>
      <t>加分</t>
    </r>
  </si>
  <si>
    <r>
      <rPr>
        <sz val="12"/>
        <color rgb="FF000000"/>
        <rFont val="宋体"/>
        <family val="3"/>
        <charset val="134"/>
      </rPr>
      <t>总分</t>
    </r>
  </si>
  <si>
    <r>
      <rPr>
        <sz val="12"/>
        <color rgb="FF000000"/>
        <rFont val="宋体"/>
        <family val="3"/>
        <charset val="134"/>
      </rPr>
      <t>排名</t>
    </r>
  </si>
  <si>
    <t>2021111010027</t>
    <phoneticPr fontId="5" type="noConversion"/>
  </si>
  <si>
    <t>79.5</t>
    <phoneticPr fontId="5" type="noConversion"/>
  </si>
  <si>
    <t>2021111010020</t>
    <phoneticPr fontId="5" type="noConversion"/>
  </si>
  <si>
    <t>66.75</t>
    <phoneticPr fontId="5" type="noConversion"/>
  </si>
  <si>
    <r>
      <rPr>
        <b/>
        <sz val="14"/>
        <color theme="1"/>
        <rFont val="等线"/>
        <family val="3"/>
        <charset val="134"/>
      </rPr>
      <t>文艺体育奖</t>
    </r>
  </si>
  <si>
    <r>
      <rPr>
        <b/>
        <sz val="14"/>
        <color theme="1"/>
        <rFont val="等线"/>
        <family val="3"/>
        <charset val="134"/>
      </rPr>
      <t>未有人符合申请条件</t>
    </r>
    <phoneticPr fontId="5" type="noConversion"/>
  </si>
  <si>
    <r>
      <rPr>
        <b/>
        <sz val="12"/>
        <color theme="1"/>
        <rFont val="宋体"/>
        <family val="3"/>
        <charset val="134"/>
      </rPr>
      <t>科研创新奖</t>
    </r>
  </si>
  <si>
    <r>
      <rPr>
        <sz val="12"/>
        <color theme="1"/>
        <rFont val="宋体"/>
        <family val="3"/>
        <charset val="134"/>
      </rPr>
      <t>学号</t>
    </r>
  </si>
  <si>
    <r>
      <rPr>
        <sz val="12"/>
        <rFont val="宋体"/>
        <family val="3"/>
        <charset val="134"/>
      </rPr>
      <t>姓名</t>
    </r>
  </si>
  <si>
    <r>
      <rPr>
        <sz val="12"/>
        <color theme="1"/>
        <rFont val="宋体"/>
        <family val="3"/>
        <charset val="134"/>
      </rPr>
      <t>专业</t>
    </r>
  </si>
  <si>
    <r>
      <rPr>
        <sz val="12"/>
        <color theme="1"/>
        <rFont val="宋体"/>
        <family val="3"/>
        <charset val="134"/>
      </rPr>
      <t>项目内容</t>
    </r>
  </si>
  <si>
    <r>
      <rPr>
        <sz val="12"/>
        <color theme="1"/>
        <rFont val="宋体"/>
        <family val="3"/>
        <charset val="134"/>
      </rPr>
      <t>加分</t>
    </r>
  </si>
  <si>
    <r>
      <rPr>
        <sz val="12"/>
        <color indexed="8"/>
        <rFont val="宋体"/>
        <family val="3"/>
        <charset val="134"/>
      </rPr>
      <t>余柄志</t>
    </r>
  </si>
  <si>
    <r>
      <rPr>
        <sz val="12"/>
        <color indexed="8"/>
        <rFont val="宋体"/>
        <family val="3"/>
        <charset val="134"/>
      </rPr>
      <t>生态学</t>
    </r>
  </si>
  <si>
    <r>
      <rPr>
        <sz val="12"/>
        <color indexed="8"/>
        <rFont val="宋体"/>
        <family val="3"/>
        <charset val="134"/>
      </rPr>
      <t>唐双磊</t>
    </r>
  </si>
  <si>
    <r>
      <t>Physiologia Plantarum(</t>
    </r>
    <r>
      <rPr>
        <sz val="12"/>
        <color indexed="8"/>
        <rFont val="宋体"/>
        <family val="3"/>
        <charset val="134"/>
      </rPr>
      <t>一作）</t>
    </r>
  </si>
  <si>
    <r>
      <t>Plant Physiology and Biochemistry(</t>
    </r>
    <r>
      <rPr>
        <sz val="12"/>
        <color indexed="8"/>
        <rFont val="宋体"/>
        <family val="3"/>
        <charset val="134"/>
      </rPr>
      <t>导师一作）</t>
    </r>
  </si>
  <si>
    <r>
      <t>Environmental and Experimental Botany</t>
    </r>
    <r>
      <rPr>
        <sz val="12"/>
        <color indexed="8"/>
        <rFont val="宋体"/>
        <family val="3"/>
        <charset val="134"/>
      </rPr>
      <t>（三作）</t>
    </r>
  </si>
  <si>
    <r>
      <rPr>
        <sz val="12"/>
        <color indexed="8"/>
        <rFont val="宋体"/>
        <family val="3"/>
        <charset val="134"/>
      </rPr>
      <t>黄韵歆</t>
    </r>
  </si>
  <si>
    <r>
      <t>ACB/</t>
    </r>
    <r>
      <rPr>
        <sz val="12"/>
        <rFont val="宋体"/>
        <family val="3"/>
        <charset val="134"/>
      </rPr>
      <t>一区</t>
    </r>
    <r>
      <rPr>
        <sz val="12"/>
        <rFont val="Times New Roman"/>
        <family val="1"/>
      </rPr>
      <t>/1/7</t>
    </r>
  </si>
  <si>
    <r>
      <t>CREST/</t>
    </r>
    <r>
      <rPr>
        <sz val="12"/>
        <color indexed="8"/>
        <rFont val="宋体"/>
        <family val="3"/>
        <charset val="134"/>
      </rPr>
      <t>一区</t>
    </r>
    <r>
      <rPr>
        <sz val="12"/>
        <color indexed="8"/>
        <rFont val="Times New Roman"/>
        <family val="1"/>
      </rPr>
      <t>/2/7</t>
    </r>
  </si>
  <si>
    <r>
      <t>CEJ/</t>
    </r>
    <r>
      <rPr>
        <sz val="12"/>
        <color indexed="8"/>
        <rFont val="宋体"/>
        <family val="3"/>
        <charset val="134"/>
      </rPr>
      <t>一区</t>
    </r>
    <r>
      <rPr>
        <sz val="12"/>
        <color indexed="8"/>
        <rFont val="Times New Roman"/>
        <family val="1"/>
      </rPr>
      <t>/2/9</t>
    </r>
  </si>
  <si>
    <r>
      <t>ACB/</t>
    </r>
    <r>
      <rPr>
        <sz val="12"/>
        <color indexed="8"/>
        <rFont val="宋体"/>
        <family val="3"/>
        <charset val="134"/>
      </rPr>
      <t>一区</t>
    </r>
    <r>
      <rPr>
        <sz val="12"/>
        <color indexed="8"/>
        <rFont val="Times New Roman"/>
        <family val="1"/>
      </rPr>
      <t>/2/3</t>
    </r>
  </si>
  <si>
    <r>
      <rPr>
        <sz val="12"/>
        <color indexed="8"/>
        <rFont val="宋体"/>
        <family val="3"/>
        <charset val="134"/>
      </rPr>
      <t>王世旭</t>
    </r>
  </si>
  <si>
    <r>
      <t>SCI</t>
    </r>
    <r>
      <rPr>
        <sz val="12"/>
        <rFont val="宋体"/>
        <family val="3"/>
        <charset val="134"/>
      </rPr>
      <t>一区一作</t>
    </r>
  </si>
  <si>
    <r>
      <t>SCI</t>
    </r>
    <r>
      <rPr>
        <sz val="12"/>
        <rFont val="宋体"/>
        <family val="3"/>
        <charset val="134"/>
      </rPr>
      <t>一区三作</t>
    </r>
  </si>
  <si>
    <r>
      <rPr>
        <sz val="12"/>
        <color theme="1"/>
        <rFont val="宋体"/>
        <family val="3"/>
        <charset val="134"/>
      </rPr>
      <t>侯凯琳</t>
    </r>
  </si>
  <si>
    <r>
      <rPr>
        <sz val="12"/>
        <color theme="1"/>
        <rFont val="宋体"/>
        <family val="3"/>
        <charset val="134"/>
      </rPr>
      <t>遗传学</t>
    </r>
  </si>
  <si>
    <r>
      <t>FPB/Q2/3</t>
    </r>
    <r>
      <rPr>
        <sz val="12"/>
        <color indexed="8"/>
        <rFont val="宋体"/>
        <family val="3"/>
        <charset val="134"/>
      </rPr>
      <t>作</t>
    </r>
  </si>
  <si>
    <r>
      <rPr>
        <sz val="12"/>
        <color indexed="8"/>
        <rFont val="宋体"/>
        <family val="3"/>
        <charset val="134"/>
      </rPr>
      <t>异紫杉脂素作为鉴别云南红豆杉雌雄幼苗的代谢标志物上的应用</t>
    </r>
  </si>
  <si>
    <r>
      <rPr>
        <sz val="12"/>
        <color indexed="8"/>
        <rFont val="宋体"/>
        <family val="3"/>
        <charset val="134"/>
      </rPr>
      <t>东北红豆杉素在作为鉴别东北红豆杉雌雄幼苗的代谢标志物上的应用</t>
    </r>
  </si>
  <si>
    <r>
      <rPr>
        <sz val="12"/>
        <color indexed="8"/>
        <rFont val="宋体"/>
        <family val="3"/>
        <charset val="134"/>
      </rPr>
      <t>紫杉奇芬在作为鉴别密叶红豆杉雌雄幼苗的代谢标志物上的应用</t>
    </r>
  </si>
  <si>
    <r>
      <rPr>
        <sz val="12"/>
        <color indexed="8"/>
        <rFont val="宋体"/>
        <family val="3"/>
        <charset val="134"/>
      </rPr>
      <t>张振豪</t>
    </r>
  </si>
  <si>
    <r>
      <rPr>
        <sz val="12"/>
        <color indexed="8"/>
        <rFont val="宋体"/>
        <family val="3"/>
        <charset val="134"/>
      </rPr>
      <t>遗传学</t>
    </r>
  </si>
  <si>
    <r>
      <rPr>
        <sz val="12"/>
        <color indexed="8"/>
        <rFont val="宋体"/>
        <family val="3"/>
        <charset val="134"/>
      </rPr>
      <t>杨峻晖</t>
    </r>
  </si>
  <si>
    <r>
      <t>SCI-1</t>
    </r>
    <r>
      <rPr>
        <sz val="12"/>
        <color indexed="8"/>
        <rFont val="宋体"/>
        <family val="3"/>
        <charset val="134"/>
      </rPr>
      <t>区</t>
    </r>
    <r>
      <rPr>
        <sz val="12"/>
        <color indexed="8"/>
        <rFont val="Times New Roman"/>
        <family val="1"/>
      </rPr>
      <t>-</t>
    </r>
    <r>
      <rPr>
        <sz val="12"/>
        <color indexed="8"/>
        <rFont val="宋体"/>
        <family val="3"/>
        <charset val="134"/>
      </rPr>
      <t>一作</t>
    </r>
    <r>
      <rPr>
        <sz val="12"/>
        <color indexed="8"/>
        <rFont val="Times New Roman"/>
        <family val="1"/>
      </rPr>
      <t>-</t>
    </r>
    <r>
      <rPr>
        <sz val="12"/>
        <color indexed="8"/>
        <rFont val="宋体"/>
        <family val="3"/>
        <charset val="134"/>
      </rPr>
      <t>题目：</t>
    </r>
    <r>
      <rPr>
        <sz val="12"/>
        <color indexed="8"/>
        <rFont val="Times New Roman"/>
        <family val="1"/>
      </rPr>
      <t>Role of quorum sensing-based regulation in development of anaerobic ammonium oxidation process</t>
    </r>
  </si>
  <si>
    <r>
      <t>SCI-1</t>
    </r>
    <r>
      <rPr>
        <sz val="12"/>
        <color indexed="8"/>
        <rFont val="宋体"/>
        <family val="3"/>
        <charset val="134"/>
      </rPr>
      <t>区</t>
    </r>
    <r>
      <rPr>
        <sz val="12"/>
        <color indexed="8"/>
        <rFont val="Times New Roman"/>
        <family val="1"/>
      </rPr>
      <t>-</t>
    </r>
    <r>
      <rPr>
        <sz val="12"/>
        <color indexed="8"/>
        <rFont val="宋体"/>
        <family val="3"/>
        <charset val="134"/>
      </rPr>
      <t>三作</t>
    </r>
    <r>
      <rPr>
        <sz val="12"/>
        <color indexed="8"/>
        <rFont val="Times New Roman"/>
        <family val="1"/>
      </rPr>
      <t>-</t>
    </r>
    <r>
      <rPr>
        <sz val="12"/>
        <color indexed="8"/>
        <rFont val="宋体"/>
        <family val="3"/>
        <charset val="134"/>
      </rPr>
      <t>题目：</t>
    </r>
    <r>
      <rPr>
        <sz val="12"/>
        <color indexed="8"/>
        <rFont val="Times New Roman"/>
        <family val="1"/>
      </rPr>
      <t>Polyamide microplastics act as carriers for cephalexin in the anammox process</t>
    </r>
    <phoneticPr fontId="5" type="noConversion"/>
  </si>
  <si>
    <r>
      <t>SCI-1</t>
    </r>
    <r>
      <rPr>
        <sz val="12"/>
        <color indexed="8"/>
        <rFont val="宋体"/>
        <family val="3"/>
        <charset val="134"/>
      </rPr>
      <t>区</t>
    </r>
    <r>
      <rPr>
        <sz val="12"/>
        <color indexed="8"/>
        <rFont val="Times New Roman"/>
        <family val="1"/>
      </rPr>
      <t>-</t>
    </r>
    <r>
      <rPr>
        <sz val="12"/>
        <color indexed="8"/>
        <rFont val="宋体"/>
        <family val="3"/>
        <charset val="134"/>
      </rPr>
      <t>三作</t>
    </r>
    <r>
      <rPr>
        <sz val="12"/>
        <color indexed="8"/>
        <rFont val="Times New Roman"/>
        <family val="1"/>
      </rPr>
      <t>-</t>
    </r>
    <r>
      <rPr>
        <sz val="12"/>
        <color indexed="8"/>
        <rFont val="宋体"/>
        <family val="3"/>
        <charset val="134"/>
      </rPr>
      <t>题目：</t>
    </r>
    <r>
      <rPr>
        <sz val="12"/>
        <color indexed="8"/>
        <rFont val="Times New Roman"/>
        <family val="1"/>
      </rPr>
      <t>Mitigating the detrimental effects of salt stress on anammox process: A comparison between glycine betaine and mannitol</t>
    </r>
  </si>
  <si>
    <r>
      <rPr>
        <sz val="12"/>
        <color indexed="8"/>
        <rFont val="宋体"/>
        <family val="3"/>
        <charset val="134"/>
      </rPr>
      <t>何韵仪</t>
    </r>
  </si>
  <si>
    <r>
      <rPr>
        <sz val="12"/>
        <rFont val="宋体"/>
        <family val="3"/>
        <charset val="134"/>
      </rPr>
      <t>科研论文</t>
    </r>
    <r>
      <rPr>
        <sz val="12"/>
        <rFont val="Times New Roman"/>
        <family val="1"/>
      </rPr>
      <t>-</t>
    </r>
    <r>
      <rPr>
        <sz val="12"/>
        <rFont val="宋体"/>
        <family val="3"/>
        <charset val="134"/>
      </rPr>
      <t>（一区</t>
    </r>
    <r>
      <rPr>
        <sz val="12"/>
        <rFont val="Times New Roman"/>
        <family val="1"/>
      </rPr>
      <t>ACB</t>
    </r>
    <r>
      <rPr>
        <sz val="12"/>
        <rFont val="宋体"/>
        <family val="3"/>
        <charset val="134"/>
      </rPr>
      <t>，小导一作本人二作）</t>
    </r>
    <r>
      <rPr>
        <sz val="12"/>
        <rFont val="Times New Roman"/>
        <family val="1"/>
      </rPr>
      <t>-Activation of peroxymonosulfate by La2CuO4 perovskite for synergistic removal of Microcystis aeruginosa and microcystin-LR in harmful algal bloom impacted water</t>
    </r>
  </si>
  <si>
    <r>
      <rPr>
        <sz val="12"/>
        <rFont val="宋体"/>
        <family val="3"/>
        <charset val="134"/>
      </rPr>
      <t>科研论文</t>
    </r>
    <r>
      <rPr>
        <sz val="12"/>
        <rFont val="Times New Roman"/>
        <family val="1"/>
      </rPr>
      <t>-</t>
    </r>
    <r>
      <rPr>
        <sz val="12"/>
        <rFont val="宋体"/>
        <family val="3"/>
        <charset val="134"/>
      </rPr>
      <t>（一区</t>
    </r>
    <r>
      <rPr>
        <sz val="12"/>
        <rFont val="Times New Roman"/>
        <family val="1"/>
      </rPr>
      <t>JHM</t>
    </r>
    <r>
      <rPr>
        <sz val="12"/>
        <rFont val="宋体"/>
        <family val="3"/>
        <charset val="134"/>
      </rPr>
      <t>，导师一作本人二作）</t>
    </r>
    <r>
      <rPr>
        <sz val="12"/>
        <rFont val="Times New Roman"/>
        <family val="1"/>
      </rPr>
      <t>-Construction of cubic CaTiO3 perovskite modified by highly-dispersed cobalt for efficient catalytic degradation of psychoactive pharmaceuticals</t>
    </r>
  </si>
  <si>
    <r>
      <rPr>
        <sz val="12"/>
        <color indexed="8"/>
        <rFont val="宋体"/>
        <family val="3"/>
        <charset val="134"/>
      </rPr>
      <t>吴倩</t>
    </r>
  </si>
  <si>
    <r>
      <rPr>
        <sz val="12"/>
        <color indexed="8"/>
        <rFont val="宋体"/>
        <family val="3"/>
        <charset val="134"/>
      </rPr>
      <t>郑黎君</t>
    </r>
  </si>
  <si>
    <r>
      <rPr>
        <sz val="12"/>
        <color indexed="8"/>
        <rFont val="宋体"/>
        <family val="3"/>
        <charset val="134"/>
      </rPr>
      <t>生物化学与分子生物学</t>
    </r>
  </si>
  <si>
    <r>
      <t xml:space="preserve">Q1 </t>
    </r>
    <r>
      <rPr>
        <sz val="12"/>
        <color indexed="8"/>
        <rFont val="宋体"/>
        <family val="3"/>
        <charset val="134"/>
      </rPr>
      <t>一作</t>
    </r>
  </si>
  <si>
    <r>
      <rPr>
        <sz val="12"/>
        <color indexed="8"/>
        <rFont val="宋体"/>
        <family val="3"/>
        <charset val="134"/>
      </rPr>
      <t>邱恬</t>
    </r>
  </si>
  <si>
    <r>
      <t>Q1,1</t>
    </r>
    <r>
      <rPr>
        <sz val="12"/>
        <color indexed="8"/>
        <rFont val="宋体"/>
        <family val="3"/>
        <charset val="134"/>
      </rPr>
      <t>作</t>
    </r>
  </si>
  <si>
    <r>
      <rPr>
        <sz val="12"/>
        <color indexed="8"/>
        <rFont val="宋体"/>
        <family val="3"/>
        <charset val="134"/>
      </rPr>
      <t>黄如男</t>
    </r>
  </si>
  <si>
    <r>
      <rPr>
        <sz val="12"/>
        <color indexed="8"/>
        <rFont val="宋体"/>
        <family val="3"/>
        <charset val="134"/>
      </rPr>
      <t>詹洋</t>
    </r>
  </si>
  <si>
    <r>
      <t xml:space="preserve">Plant Signaling &amp; Behavior </t>
    </r>
    <r>
      <rPr>
        <sz val="12"/>
        <color indexed="8"/>
        <rFont val="宋体"/>
        <family val="3"/>
        <charset val="134"/>
      </rPr>
      <t>二作</t>
    </r>
  </si>
  <si>
    <r>
      <t xml:space="preserve">Frontiers in Plant Science </t>
    </r>
    <r>
      <rPr>
        <sz val="12"/>
        <color indexed="8"/>
        <rFont val="宋体"/>
        <family val="3"/>
        <charset val="134"/>
      </rPr>
      <t>二作</t>
    </r>
  </si>
  <si>
    <r>
      <rPr>
        <sz val="12"/>
        <color indexed="8"/>
        <rFont val="宋体"/>
        <family val="3"/>
        <charset val="134"/>
      </rPr>
      <t>杨红梅</t>
    </r>
  </si>
  <si>
    <r>
      <rPr>
        <sz val="12"/>
        <color indexed="8"/>
        <rFont val="宋体"/>
        <family val="3"/>
        <charset val="134"/>
      </rPr>
      <t>吴雨珂</t>
    </r>
  </si>
  <si>
    <r>
      <rPr>
        <sz val="12"/>
        <color indexed="8"/>
        <rFont val="宋体"/>
        <family val="3"/>
        <charset val="134"/>
      </rPr>
      <t>周博文</t>
    </r>
  </si>
  <si>
    <r>
      <rPr>
        <sz val="12"/>
        <color indexed="8"/>
        <rFont val="宋体"/>
        <family val="3"/>
        <charset val="134"/>
      </rPr>
      <t>彭镶</t>
    </r>
  </si>
  <si>
    <r>
      <t>BBX17</t>
    </r>
    <r>
      <rPr>
        <sz val="12"/>
        <color indexed="8"/>
        <rFont val="宋体"/>
        <family val="3"/>
        <charset val="134"/>
      </rPr>
      <t>在拟南芥花期调控上的应用</t>
    </r>
  </si>
  <si>
    <r>
      <rPr>
        <sz val="12"/>
        <rFont val="宋体"/>
        <family val="3"/>
        <charset val="134"/>
      </rPr>
      <t>紫杉宁</t>
    </r>
    <r>
      <rPr>
        <sz val="12"/>
        <rFont val="Times New Roman"/>
        <family val="1"/>
      </rPr>
      <t>M</t>
    </r>
    <r>
      <rPr>
        <sz val="12"/>
        <rFont val="宋体"/>
        <family val="3"/>
        <charset val="134"/>
      </rPr>
      <t>在作为鉴定曼地亚红豆杉雌雄幼苗的代谢标志物上的应用</t>
    </r>
  </si>
  <si>
    <r>
      <rPr>
        <sz val="12"/>
        <color theme="1"/>
        <rFont val="等线"/>
        <family val="3"/>
        <charset val="134"/>
      </rPr>
      <t>生物化学与分子生物学</t>
    </r>
    <phoneticPr fontId="5" type="noConversion"/>
  </si>
  <si>
    <r>
      <rPr>
        <sz val="12"/>
        <rFont val="等线"/>
        <family val="3"/>
        <charset val="134"/>
      </rPr>
      <t>春季实验室安全志愿者</t>
    </r>
    <r>
      <rPr>
        <sz val="12"/>
        <rFont val="Times New Roman"/>
        <family val="1"/>
      </rPr>
      <t>15h</t>
    </r>
    <phoneticPr fontId="5" type="noConversion"/>
  </si>
  <si>
    <r>
      <rPr>
        <sz val="12"/>
        <rFont val="等线"/>
        <family val="3"/>
        <charset val="134"/>
      </rPr>
      <t>秋季实验室安全志愿者</t>
    </r>
    <r>
      <rPr>
        <sz val="12"/>
        <rFont val="Times New Roman"/>
        <family val="1"/>
      </rPr>
      <t>15h</t>
    </r>
    <phoneticPr fontId="5" type="noConversion"/>
  </si>
  <si>
    <r>
      <rPr>
        <sz val="12"/>
        <rFont val="等线"/>
        <family val="3"/>
        <charset val="134"/>
      </rPr>
      <t>硕士复试工作志愿者</t>
    </r>
    <r>
      <rPr>
        <sz val="12"/>
        <rFont val="Times New Roman"/>
        <family val="1"/>
      </rPr>
      <t>15h</t>
    </r>
    <phoneticPr fontId="5" type="noConversion"/>
  </si>
  <si>
    <r>
      <rPr>
        <sz val="12"/>
        <rFont val="等线"/>
        <family val="3"/>
        <charset val="134"/>
      </rPr>
      <t>硕士调剂复试工作志愿者</t>
    </r>
    <r>
      <rPr>
        <sz val="12"/>
        <rFont val="Times New Roman"/>
        <family val="1"/>
      </rPr>
      <t>13h</t>
    </r>
    <phoneticPr fontId="5" type="noConversion"/>
  </si>
  <si>
    <r>
      <rPr>
        <sz val="12"/>
        <rFont val="等线"/>
        <family val="3"/>
        <charset val="134"/>
      </rPr>
      <t>硕士调剂二轮复试工作志愿者</t>
    </r>
    <r>
      <rPr>
        <sz val="12"/>
        <rFont val="Times New Roman"/>
        <family val="1"/>
      </rPr>
      <t>13h</t>
    </r>
    <phoneticPr fontId="5" type="noConversion"/>
  </si>
  <si>
    <r>
      <rPr>
        <sz val="12"/>
        <color theme="1"/>
        <rFont val="等线"/>
        <family val="3"/>
        <charset val="134"/>
      </rPr>
      <t>迎新志愿者</t>
    </r>
    <r>
      <rPr>
        <sz val="12"/>
        <color theme="1"/>
        <rFont val="Times New Roman"/>
        <family val="1"/>
      </rPr>
      <t>11h</t>
    </r>
    <phoneticPr fontId="5" type="noConversion"/>
  </si>
  <si>
    <r>
      <rPr>
        <sz val="12"/>
        <rFont val="等线"/>
        <family val="3"/>
        <charset val="134"/>
      </rPr>
      <t>侯凯琳</t>
    </r>
    <phoneticPr fontId="5" type="noConversion"/>
  </si>
  <si>
    <r>
      <rPr>
        <sz val="12"/>
        <rFont val="等线"/>
        <family val="3"/>
        <charset val="134"/>
      </rPr>
      <t>遗传学</t>
    </r>
    <phoneticPr fontId="5" type="noConversion"/>
  </si>
  <si>
    <r>
      <rPr>
        <sz val="12"/>
        <rFont val="等线"/>
        <family val="3"/>
        <charset val="134"/>
      </rPr>
      <t>志愿者时数</t>
    </r>
    <r>
      <rPr>
        <sz val="12"/>
        <rFont val="Times New Roman"/>
        <family val="1"/>
      </rPr>
      <t>79.5h</t>
    </r>
    <r>
      <rPr>
        <sz val="12"/>
        <rFont val="等线"/>
        <family val="3"/>
        <charset val="134"/>
      </rPr>
      <t>（迎新</t>
    </r>
    <r>
      <rPr>
        <sz val="12"/>
        <rFont val="Times New Roman"/>
        <family val="1"/>
      </rPr>
      <t xml:space="preserve">2 </t>
    </r>
    <r>
      <rPr>
        <sz val="12"/>
        <rFont val="等线"/>
        <family val="3"/>
        <charset val="134"/>
      </rPr>
      <t>复试</t>
    </r>
    <r>
      <rPr>
        <sz val="12"/>
        <rFont val="Times New Roman"/>
        <family val="1"/>
      </rPr>
      <t xml:space="preserve">15 </t>
    </r>
    <r>
      <rPr>
        <sz val="12"/>
        <rFont val="等线"/>
        <family val="3"/>
        <charset val="134"/>
      </rPr>
      <t>调剂</t>
    </r>
    <r>
      <rPr>
        <sz val="12"/>
        <rFont val="Times New Roman"/>
        <family val="1"/>
      </rPr>
      <t xml:space="preserve">6.5 </t>
    </r>
    <r>
      <rPr>
        <sz val="12"/>
        <rFont val="等线"/>
        <family val="3"/>
        <charset val="134"/>
      </rPr>
      <t>二轮调剂</t>
    </r>
    <r>
      <rPr>
        <sz val="12"/>
        <rFont val="Times New Roman"/>
        <family val="1"/>
      </rPr>
      <t xml:space="preserve">10 </t>
    </r>
    <r>
      <rPr>
        <sz val="12"/>
        <rFont val="等线"/>
        <family val="3"/>
        <charset val="134"/>
      </rPr>
      <t>实验室安全</t>
    </r>
    <r>
      <rPr>
        <sz val="12"/>
        <rFont val="Times New Roman"/>
        <family val="1"/>
      </rPr>
      <t xml:space="preserve">30 </t>
    </r>
    <r>
      <rPr>
        <sz val="12"/>
        <rFont val="等线"/>
        <family val="3"/>
        <charset val="134"/>
      </rPr>
      <t>植物学会</t>
    </r>
    <r>
      <rPr>
        <sz val="12"/>
        <rFont val="Times New Roman"/>
        <family val="1"/>
      </rPr>
      <t>16</t>
    </r>
    <r>
      <rPr>
        <sz val="12"/>
        <rFont val="等线"/>
        <family val="3"/>
        <charset val="134"/>
      </rPr>
      <t>）</t>
    </r>
    <phoneticPr fontId="5" type="noConversion"/>
  </si>
  <si>
    <r>
      <rPr>
        <sz val="12"/>
        <rFont val="等线"/>
        <family val="3"/>
        <charset val="134"/>
      </rPr>
      <t>郑黎君</t>
    </r>
  </si>
  <si>
    <r>
      <rPr>
        <sz val="12"/>
        <rFont val="等线"/>
        <family val="3"/>
        <charset val="134"/>
      </rPr>
      <t>生物化学与分子生物学</t>
    </r>
  </si>
  <si>
    <r>
      <t>2023</t>
    </r>
    <r>
      <rPr>
        <sz val="12"/>
        <rFont val="等线"/>
        <family val="3"/>
        <charset val="134"/>
      </rPr>
      <t>实验室安全志愿者</t>
    </r>
  </si>
  <si>
    <r>
      <rPr>
        <sz val="12"/>
        <rFont val="等线"/>
        <family val="3"/>
        <charset val="134"/>
      </rPr>
      <t>十七届药用植物志愿者</t>
    </r>
  </si>
  <si>
    <r>
      <rPr>
        <sz val="12"/>
        <rFont val="等线"/>
        <family val="3"/>
        <charset val="134"/>
      </rPr>
      <t>毕业典礼志愿者</t>
    </r>
  </si>
  <si>
    <r>
      <t>2023</t>
    </r>
    <r>
      <rPr>
        <sz val="12"/>
        <rFont val="等线"/>
        <family val="3"/>
        <charset val="134"/>
      </rPr>
      <t>硕士调剂复试志愿者</t>
    </r>
  </si>
  <si>
    <r>
      <rPr>
        <sz val="12"/>
        <rFont val="等线"/>
        <family val="3"/>
        <charset val="134"/>
      </rPr>
      <t>肖之贝</t>
    </r>
  </si>
  <si>
    <r>
      <rPr>
        <sz val="12"/>
        <rFont val="宋体"/>
        <family val="3"/>
        <charset val="134"/>
      </rPr>
      <t>遗传学</t>
    </r>
    <phoneticPr fontId="5" type="noConversion"/>
  </si>
  <si>
    <r>
      <rPr>
        <sz val="12"/>
        <rFont val="宋体"/>
        <family val="3"/>
        <charset val="134"/>
      </rPr>
      <t>硕士复试志愿者</t>
    </r>
    <r>
      <rPr>
        <sz val="12"/>
        <rFont val="Times New Roman"/>
        <family val="1"/>
      </rPr>
      <t>4.5h</t>
    </r>
    <phoneticPr fontId="5" type="noConversion"/>
  </si>
  <si>
    <r>
      <rPr>
        <sz val="12"/>
        <rFont val="宋体"/>
        <family val="3"/>
        <charset val="134"/>
      </rPr>
      <t>全国药用植物志愿者</t>
    </r>
    <r>
      <rPr>
        <sz val="12"/>
        <rFont val="Times New Roman"/>
        <family val="1"/>
      </rPr>
      <t>16h</t>
    </r>
    <phoneticPr fontId="5" type="noConversion"/>
  </si>
  <si>
    <r>
      <rPr>
        <sz val="12"/>
        <rFont val="等线"/>
        <family val="3"/>
        <charset val="134"/>
      </rPr>
      <t>朱秋晴</t>
    </r>
    <phoneticPr fontId="5" type="noConversion"/>
  </si>
  <si>
    <r>
      <rPr>
        <sz val="12"/>
        <rFont val="等线"/>
        <family val="3"/>
        <charset val="134"/>
      </rPr>
      <t>生物化学与分子生物学</t>
    </r>
    <phoneticPr fontId="5" type="noConversion"/>
  </si>
  <si>
    <r>
      <rPr>
        <sz val="12"/>
        <rFont val="等线"/>
        <family val="3"/>
        <charset val="134"/>
      </rPr>
      <t>春季实验室安全志愿者</t>
    </r>
    <r>
      <rPr>
        <sz val="12"/>
        <rFont val="Times New Roman"/>
        <family val="1"/>
      </rPr>
      <t>15h</t>
    </r>
  </si>
  <si>
    <r>
      <t>2023</t>
    </r>
    <r>
      <rPr>
        <sz val="12"/>
        <rFont val="等线"/>
        <family val="3"/>
        <charset val="134"/>
      </rPr>
      <t>硕士调剂二轮复试工作</t>
    </r>
    <r>
      <rPr>
        <sz val="12"/>
        <rFont val="Times New Roman"/>
        <family val="1"/>
      </rPr>
      <t>1.5h</t>
    </r>
  </si>
  <si>
    <r>
      <rPr>
        <sz val="12"/>
        <rFont val="等线"/>
        <family val="3"/>
        <charset val="134"/>
      </rPr>
      <t>硕士研招复试工作志愿者</t>
    </r>
    <r>
      <rPr>
        <sz val="12"/>
        <rFont val="Times New Roman"/>
        <family val="1"/>
      </rPr>
      <t>15h</t>
    </r>
    <phoneticPr fontId="5" type="noConversion"/>
  </si>
  <si>
    <r>
      <rPr>
        <sz val="12"/>
        <rFont val="等线"/>
        <family val="3"/>
        <charset val="134"/>
      </rPr>
      <t>迎接</t>
    </r>
    <r>
      <rPr>
        <sz val="12"/>
        <rFont val="Times New Roman"/>
        <family val="1"/>
      </rPr>
      <t>2022</t>
    </r>
    <r>
      <rPr>
        <sz val="12"/>
        <rFont val="等线"/>
        <family val="3"/>
        <charset val="134"/>
      </rPr>
      <t>级新生志愿者</t>
    </r>
    <r>
      <rPr>
        <sz val="12"/>
        <rFont val="Times New Roman"/>
        <family val="1"/>
      </rPr>
      <t>9.5h</t>
    </r>
    <phoneticPr fontId="5" type="noConversion"/>
  </si>
  <si>
    <r>
      <rPr>
        <b/>
        <sz val="12"/>
        <color theme="1"/>
        <rFont val="等线"/>
        <family val="3"/>
        <charset val="134"/>
      </rPr>
      <t>实践服务奖</t>
    </r>
  </si>
  <si>
    <r>
      <rPr>
        <sz val="12"/>
        <rFont val="等线"/>
        <family val="3"/>
        <charset val="134"/>
      </rPr>
      <t>刘叶霖</t>
    </r>
  </si>
  <si>
    <r>
      <rPr>
        <sz val="12"/>
        <rFont val="等线"/>
        <family val="3"/>
        <charset val="134"/>
      </rPr>
      <t>新生志愿者</t>
    </r>
    <r>
      <rPr>
        <sz val="12"/>
        <rFont val="Times New Roman"/>
        <family val="1"/>
      </rPr>
      <t>3.5h</t>
    </r>
    <phoneticPr fontId="5" type="noConversion"/>
  </si>
  <si>
    <r>
      <rPr>
        <sz val="12"/>
        <rFont val="宋体"/>
        <family val="3"/>
        <charset val="134"/>
      </rPr>
      <t>硕士研招复试</t>
    </r>
    <r>
      <rPr>
        <sz val="12"/>
        <rFont val="Times New Roman"/>
        <family val="1"/>
      </rPr>
      <t>19.5h</t>
    </r>
    <phoneticPr fontId="5" type="noConversion"/>
  </si>
  <si>
    <r>
      <rPr>
        <sz val="12"/>
        <rFont val="等线"/>
        <family val="3"/>
        <charset val="134"/>
      </rPr>
      <t>柴家雯</t>
    </r>
  </si>
  <si>
    <r>
      <rPr>
        <sz val="12"/>
        <rFont val="宋体"/>
        <family val="3"/>
        <charset val="134"/>
      </rPr>
      <t>硕士研招复试</t>
    </r>
    <r>
      <rPr>
        <sz val="12"/>
        <rFont val="Times New Roman"/>
        <family val="1"/>
      </rPr>
      <t>4.5h</t>
    </r>
    <phoneticPr fontId="5" type="noConversion"/>
  </si>
  <si>
    <r>
      <rPr>
        <sz val="12"/>
        <rFont val="宋体"/>
        <family val="3"/>
        <charset val="134"/>
      </rPr>
      <t>硕士研招志愿者</t>
    </r>
    <r>
      <rPr>
        <sz val="12"/>
        <rFont val="Times New Roman"/>
        <family val="1"/>
      </rPr>
      <t>10h</t>
    </r>
    <phoneticPr fontId="5" type="noConversion"/>
  </si>
  <si>
    <r>
      <rPr>
        <sz val="12"/>
        <rFont val="等线"/>
        <family val="3"/>
        <charset val="134"/>
      </rPr>
      <t>邱恬</t>
    </r>
    <phoneticPr fontId="5" type="noConversion"/>
  </si>
  <si>
    <r>
      <rPr>
        <sz val="12"/>
        <rFont val="等线"/>
        <family val="3"/>
        <charset val="134"/>
      </rPr>
      <t>实验室志愿者（</t>
    </r>
    <r>
      <rPr>
        <sz val="12"/>
        <rFont val="Times New Roman"/>
        <family val="1"/>
      </rPr>
      <t>30h</t>
    </r>
    <r>
      <rPr>
        <sz val="12"/>
        <rFont val="等线"/>
        <family val="3"/>
        <charset val="134"/>
      </rPr>
      <t>）</t>
    </r>
  </si>
  <si>
    <r>
      <rPr>
        <sz val="12"/>
        <rFont val="等线"/>
        <family val="3"/>
        <charset val="134"/>
      </rPr>
      <t>调剂复试志愿者（</t>
    </r>
    <r>
      <rPr>
        <sz val="12"/>
        <rFont val="Times New Roman"/>
        <family val="1"/>
      </rPr>
      <t>6.5h</t>
    </r>
    <r>
      <rPr>
        <sz val="12"/>
        <rFont val="等线"/>
        <family val="3"/>
        <charset val="134"/>
      </rPr>
      <t>）</t>
    </r>
  </si>
  <si>
    <r>
      <rPr>
        <sz val="12"/>
        <rFont val="等线"/>
        <family val="3"/>
        <charset val="134"/>
      </rPr>
      <t>新生迎接志愿者（</t>
    </r>
    <r>
      <rPr>
        <sz val="12"/>
        <rFont val="Times New Roman"/>
        <family val="1"/>
      </rPr>
      <t>8h</t>
    </r>
    <r>
      <rPr>
        <sz val="12"/>
        <rFont val="等线"/>
        <family val="3"/>
        <charset val="134"/>
      </rPr>
      <t>）</t>
    </r>
  </si>
  <si>
    <r>
      <rPr>
        <sz val="12"/>
        <rFont val="等线"/>
        <family val="3"/>
        <charset val="134"/>
      </rPr>
      <t>席月</t>
    </r>
  </si>
  <si>
    <r>
      <rPr>
        <sz val="12"/>
        <rFont val="宋体"/>
        <family val="3"/>
        <charset val="134"/>
      </rPr>
      <t>硕士研招</t>
    </r>
    <r>
      <rPr>
        <sz val="12"/>
        <rFont val="Times New Roman"/>
        <family val="1"/>
      </rPr>
      <t>9h</t>
    </r>
    <phoneticPr fontId="5" type="noConversion"/>
  </si>
  <si>
    <r>
      <rPr>
        <sz val="12"/>
        <rFont val="等线"/>
        <family val="3"/>
        <charset val="134"/>
      </rPr>
      <t>刘丹</t>
    </r>
    <phoneticPr fontId="5" type="noConversion"/>
  </si>
  <si>
    <r>
      <rPr>
        <sz val="12"/>
        <rFont val="等线"/>
        <family val="3"/>
        <charset val="134"/>
      </rPr>
      <t>新生志愿者活动</t>
    </r>
    <r>
      <rPr>
        <sz val="12"/>
        <rFont val="Times New Roman"/>
        <family val="1"/>
      </rPr>
      <t>2h</t>
    </r>
    <phoneticPr fontId="5" type="noConversion"/>
  </si>
  <si>
    <t>何纳</t>
  </si>
  <si>
    <t>符琼芳</t>
  </si>
  <si>
    <t>何金燕</t>
  </si>
  <si>
    <t>许名锐</t>
  </si>
  <si>
    <t>陈佩瑶</t>
  </si>
  <si>
    <t>戴悠然</t>
  </si>
  <si>
    <t>傅好男</t>
  </si>
  <si>
    <t>郭洁</t>
  </si>
  <si>
    <t>胡子微</t>
  </si>
  <si>
    <t>戴森焕</t>
  </si>
  <si>
    <t>李传旭</t>
  </si>
  <si>
    <t>韩佳慧</t>
  </si>
  <si>
    <t>梁文龙</t>
  </si>
  <si>
    <t>许雯铱</t>
  </si>
  <si>
    <t>郁险险</t>
  </si>
  <si>
    <t>朱天祥</t>
  </si>
  <si>
    <t>郑宇廷</t>
  </si>
  <si>
    <t>刘丹</t>
  </si>
  <si>
    <t>吴雨珂</t>
    <phoneticPr fontId="5" type="noConversion"/>
  </si>
  <si>
    <t>姚丽璇</t>
  </si>
  <si>
    <t>吴辉</t>
  </si>
  <si>
    <t>王颖薇</t>
  </si>
  <si>
    <t>李志雯</t>
  </si>
  <si>
    <t>李绍蕾</t>
  </si>
  <si>
    <t>杨红梅</t>
    <phoneticPr fontId="5" type="noConversion"/>
  </si>
  <si>
    <t>陈玉玉</t>
  </si>
  <si>
    <t>陈亮梁</t>
  </si>
  <si>
    <t>刘玉玉</t>
  </si>
  <si>
    <t>丁茗羽</t>
  </si>
  <si>
    <t>谢沁钰</t>
    <phoneticPr fontId="5" type="noConversion"/>
  </si>
  <si>
    <t>冯泽地</t>
  </si>
  <si>
    <t>司胜伟</t>
  </si>
  <si>
    <t>李崴</t>
  </si>
  <si>
    <t>武昊颖</t>
  </si>
  <si>
    <t>郭程锦</t>
  </si>
  <si>
    <t>范雪毅</t>
  </si>
  <si>
    <t>陈越</t>
  </si>
  <si>
    <t>孙芳园</t>
  </si>
  <si>
    <t>孙炯琰</t>
  </si>
  <si>
    <t>蓝凯敏</t>
  </si>
  <si>
    <t>沈玉玉</t>
  </si>
  <si>
    <t>杨鹃</t>
  </si>
  <si>
    <t>王军华</t>
  </si>
  <si>
    <t>陈至伟</t>
  </si>
  <si>
    <t>程杰</t>
  </si>
  <si>
    <t>朱渊靖</t>
  </si>
  <si>
    <t>曹志浩</t>
  </si>
  <si>
    <t>评一等或二等学业奖学金同学各项加权分公示</t>
  </si>
  <si>
    <t>原始分</t>
  </si>
  <si>
    <t>加权分</t>
  </si>
  <si>
    <t>2021111010003</t>
  </si>
  <si>
    <t>思想品德/(_20_%)</t>
  </si>
  <si>
    <t>文体活动/(_10_%)</t>
  </si>
  <si>
    <t>学生工作/(_10_%)</t>
  </si>
  <si>
    <t>2021111010034</t>
  </si>
  <si>
    <t>2021111010042</t>
  </si>
  <si>
    <t>2021111010044</t>
  </si>
  <si>
    <t>2021111010045</t>
  </si>
  <si>
    <t>2021111010039</t>
  </si>
  <si>
    <t>2021111010050</t>
  </si>
  <si>
    <t>加权分</t>
    <phoneticPr fontId="5" type="noConversion"/>
  </si>
  <si>
    <t>原始分</t>
    <phoneticPr fontId="5" type="noConversion"/>
  </si>
  <si>
    <t>2021111010031</t>
  </si>
  <si>
    <t>2021111010015</t>
  </si>
  <si>
    <t>优秀研究生</t>
  </si>
  <si>
    <t>优秀研究生是学校授予综合表现优异的研究生的荣誉 称号，评选比例不超过参评研究生人数的 10%。优秀研究生 应具备下列条件:</t>
  </si>
  <si>
    <t>(1)思想品德优秀，积极参加社会实践、公益活动等;</t>
  </si>
  <si>
    <t>(2)学习成绩出色，参评当年获得研究生学业奖学金 二等奖及以上;</t>
  </si>
  <si>
    <t>(3)科研能力较强，发表一定的科研成果(论文三作 以内)，或参加省级以上学科竞赛获奖;</t>
  </si>
  <si>
    <t>(4)积极参加体育锻炼、文体活动及其他有益的社会 活动，乐于承担社会工作且有突出表现。</t>
  </si>
  <si>
    <t>优秀研究生评定从学业成绩、科研成果、精神文明、文 体活动和学生工作(含社会活动)五方面考核，采用综合计分 的方法进行评定，所有加分项，只计本评奖学年。具体比例 如下:</t>
  </si>
  <si>
    <r>
      <rPr>
        <sz val="11"/>
        <color rgb="FF000000"/>
        <rFont val="宋体"/>
        <family val="3"/>
        <charset val="134"/>
      </rPr>
      <t xml:space="preserve"> </t>
    </r>
    <r>
      <rPr>
        <sz val="11"/>
        <color rgb="FF000000"/>
        <rFont val="宋体"/>
        <family val="3"/>
        <charset val="134"/>
      </rPr>
      <t>具体评分细则参照学院奖学金评定细则。</t>
    </r>
    <r>
      <rPr>
        <sz val="11"/>
        <color rgb="FF000000"/>
        <rFont val="宋体"/>
        <family val="3"/>
        <charset val="134"/>
      </rPr>
      <t xml:space="preserve"> </t>
    </r>
  </si>
  <si>
    <t>优秀研究生获得者</t>
  </si>
  <si>
    <t>优秀研究生加权分数</t>
  </si>
  <si>
    <t>科研成果60%</t>
    <phoneticPr fontId="5" type="noConversion"/>
  </si>
  <si>
    <t>思想品德15%</t>
    <phoneticPr fontId="5" type="noConversion"/>
  </si>
  <si>
    <t>文体活动15%</t>
    <phoneticPr fontId="5" type="noConversion"/>
  </si>
  <si>
    <t>学生工作（含社会工作）10%</t>
    <phoneticPr fontId="5" type="noConversion"/>
  </si>
  <si>
    <t>2021111010081</t>
  </si>
  <si>
    <t>2021111010050</t>
    <phoneticPr fontId="5" type="noConversion"/>
  </si>
  <si>
    <t>最高分</t>
    <phoneticPr fontId="5" type="noConversion"/>
  </si>
  <si>
    <t>申请奖项</t>
  </si>
  <si>
    <t>学业成绩15%</t>
  </si>
  <si>
    <t>科研成果50%</t>
  </si>
  <si>
    <t>思想品德15%</t>
  </si>
  <si>
    <t>文体活动10%</t>
  </si>
  <si>
    <t>学生工作10%</t>
  </si>
  <si>
    <t>2021111010064</t>
  </si>
  <si>
    <t>国家奖学金</t>
  </si>
  <si>
    <t>2021111010065</t>
  </si>
  <si>
    <r>
      <t xml:space="preserve">Algal Research </t>
    </r>
    <r>
      <rPr>
        <sz val="12"/>
        <color indexed="8"/>
        <rFont val="宋体"/>
        <family val="3"/>
        <charset val="134"/>
      </rPr>
      <t>论文（一区，导师一作，算三作）</t>
    </r>
    <phoneticPr fontId="5" type="noConversion"/>
  </si>
  <si>
    <t>三等奖学金</t>
  </si>
  <si>
    <t>杨峻晖</t>
  </si>
  <si>
    <t>许佳慧</t>
  </si>
  <si>
    <t>二等奖学金</t>
  </si>
  <si>
    <t>周丹妮</t>
  </si>
  <si>
    <t>谢沁钰</t>
  </si>
  <si>
    <t>一等奖学金</t>
  </si>
  <si>
    <t>张振豪</t>
  </si>
  <si>
    <t>刘叶霖</t>
  </si>
  <si>
    <t>王婷</t>
  </si>
  <si>
    <t>陈佳琪</t>
  </si>
  <si>
    <t>王学军</t>
  </si>
  <si>
    <t>吕子青</t>
  </si>
  <si>
    <t>赵文婷</t>
  </si>
  <si>
    <t>何韵仪</t>
  </si>
  <si>
    <t>厉瑶</t>
  </si>
  <si>
    <t>吴倩</t>
  </si>
  <si>
    <t>王宇华</t>
  </si>
  <si>
    <t>王鑫</t>
  </si>
  <si>
    <t>李瑞</t>
  </si>
  <si>
    <t>吴雨珂</t>
  </si>
  <si>
    <t>杨梦霞</t>
  </si>
  <si>
    <t>王世旭</t>
  </si>
  <si>
    <t>安紫珲</t>
  </si>
  <si>
    <t>发育生物学</t>
  </si>
  <si>
    <t>王加银</t>
  </si>
  <si>
    <t>张沛然</t>
  </si>
  <si>
    <t>杨滢滢</t>
  </si>
  <si>
    <t>仇碗碗</t>
  </si>
  <si>
    <t>卢雨芳</t>
  </si>
  <si>
    <t>贺宸靖</t>
  </si>
  <si>
    <t>王咏琛</t>
  </si>
  <si>
    <t>何建云</t>
  </si>
  <si>
    <t xml:space="preserve">动物学 </t>
  </si>
  <si>
    <t>张晨</t>
  </si>
  <si>
    <t>动物学</t>
  </si>
  <si>
    <t>奖学金等级</t>
  </si>
  <si>
    <t>以下为未在参评学年内发表三作文章同学或者思品分数低于60分的同学，为三等奖（排序不分先后）</t>
  </si>
  <si>
    <t>一等和二等学业奖学金</t>
  </si>
  <si>
    <t>动物学、植物学、生态学、生物化学与分子生物学共同竞争3个一等奖学金</t>
  </si>
  <si>
    <t>科研项目/(_60_%)</t>
  </si>
  <si>
    <t>动物学（1人）</t>
  </si>
  <si>
    <t>2021111010008</t>
  </si>
  <si>
    <t>植物学（1人）</t>
  </si>
  <si>
    <t>2021111010006</t>
  </si>
  <si>
    <t>生态学（1人）</t>
  </si>
  <si>
    <t>生化（1人）</t>
  </si>
  <si>
    <t>2021111010056</t>
  </si>
  <si>
    <t>（除了各个专业一等的固有名额外，未评上一等的后1位候选人竞争）</t>
  </si>
  <si>
    <t>植物学、发育学、生态学、生物化学与分子生物学共同竞争3个二等奖学金（植物学、发育学申报人数不足，不竞争）</t>
  </si>
  <si>
    <t>生态学（2人）</t>
  </si>
  <si>
    <t>生化（2人）</t>
  </si>
  <si>
    <t>（除了各个专业二等的固有名额外，未评上二等的候选人竞争）</t>
  </si>
  <si>
    <t>2021111010086</t>
  </si>
  <si>
    <r>
      <rPr>
        <sz val="12"/>
        <rFont val="等线"/>
        <family val="3"/>
        <charset val="134"/>
      </rPr>
      <t>余柄志</t>
    </r>
    <phoneticPr fontId="5" type="noConversion"/>
  </si>
  <si>
    <r>
      <rPr>
        <sz val="12"/>
        <rFont val="等线"/>
        <family val="3"/>
        <charset val="134"/>
      </rPr>
      <t>俞沁如</t>
    </r>
    <phoneticPr fontId="5" type="noConversion"/>
  </si>
  <si>
    <r>
      <rPr>
        <sz val="12"/>
        <rFont val="等线"/>
        <family val="3"/>
        <charset val="134"/>
      </rPr>
      <t>唐双磊</t>
    </r>
    <phoneticPr fontId="5" type="noConversion"/>
  </si>
  <si>
    <r>
      <rPr>
        <sz val="12"/>
        <rFont val="等线"/>
        <family val="3"/>
        <charset val="134"/>
      </rPr>
      <t>黄韵歆</t>
    </r>
    <phoneticPr fontId="5" type="noConversion"/>
  </si>
  <si>
    <r>
      <rPr>
        <sz val="12"/>
        <rFont val="等线"/>
        <family val="3"/>
        <charset val="134"/>
      </rPr>
      <t>王世旭</t>
    </r>
    <phoneticPr fontId="5" type="noConversion"/>
  </si>
  <si>
    <r>
      <rPr>
        <sz val="12"/>
        <rFont val="等线"/>
        <family val="3"/>
        <charset val="134"/>
      </rPr>
      <t>张振豪</t>
    </r>
    <phoneticPr fontId="5" type="noConversion"/>
  </si>
  <si>
    <t>肖之贝</t>
    <phoneticPr fontId="5" type="noConversion"/>
  </si>
  <si>
    <r>
      <rPr>
        <sz val="12"/>
        <rFont val="等线"/>
        <family val="3"/>
        <charset val="134"/>
      </rPr>
      <t>杨峻晖</t>
    </r>
    <phoneticPr fontId="5" type="noConversion"/>
  </si>
  <si>
    <t>学术部部长</t>
  </si>
  <si>
    <t>研究生第二党支部宣传委员</t>
  </si>
  <si>
    <t>总分相同情况下，排名不分先后</t>
    <phoneticPr fontId="5" type="noConversion"/>
  </si>
  <si>
    <t>75 h*1.5</t>
    <phoneticPr fontId="5" type="noConversion"/>
  </si>
  <si>
    <t>112.5</t>
    <phoneticPr fontId="5" type="noConversion"/>
  </si>
  <si>
    <r>
      <rPr>
        <sz val="12"/>
        <rFont val="宋体"/>
        <family val="3"/>
        <charset val="134"/>
      </rPr>
      <t>亚运会志愿者</t>
    </r>
    <r>
      <rPr>
        <sz val="12"/>
        <rFont val="Times New Roman"/>
        <family val="1"/>
      </rPr>
      <t>54.5h</t>
    </r>
  </si>
  <si>
    <t>68</t>
    <phoneticPr fontId="5" type="noConversion"/>
  </si>
  <si>
    <r>
      <t>2022</t>
    </r>
    <r>
      <rPr>
        <sz val="12"/>
        <rFont val="等线"/>
        <family val="3"/>
        <charset val="134"/>
      </rPr>
      <t>级新生志愿者</t>
    </r>
    <phoneticPr fontId="5" type="noConversion"/>
  </si>
  <si>
    <t>总分相同时，排名不分先后</t>
  </si>
  <si>
    <r>
      <t>Journal of Hazardous Materials</t>
    </r>
    <r>
      <rPr>
        <sz val="12"/>
        <color indexed="8"/>
        <rFont val="宋体"/>
        <family val="3"/>
        <charset val="134"/>
      </rPr>
      <t>论文（一区，一作）</t>
    </r>
  </si>
  <si>
    <r>
      <t xml:space="preserve">Chemosphere </t>
    </r>
    <r>
      <rPr>
        <sz val="12"/>
        <color indexed="8"/>
        <rFont val="宋体"/>
        <family val="3"/>
        <charset val="134"/>
      </rPr>
      <t>论文（一区，一作）</t>
    </r>
  </si>
  <si>
    <r>
      <t>Journal of Environmental Chemical Engineering</t>
    </r>
    <r>
      <rPr>
        <sz val="12"/>
        <color indexed="8"/>
        <rFont val="宋体"/>
        <family val="3"/>
        <charset val="134"/>
      </rPr>
      <t>论文（一区，三作）</t>
    </r>
  </si>
  <si>
    <r>
      <t>Ecotoxicology and Environmental Safety</t>
    </r>
    <r>
      <rPr>
        <sz val="12"/>
        <color indexed="8"/>
        <rFont val="宋体"/>
        <family val="3"/>
        <charset val="134"/>
      </rPr>
      <t>论文（一区，三作）</t>
    </r>
  </si>
  <si>
    <r>
      <t xml:space="preserve">Q1 </t>
    </r>
    <r>
      <rPr>
        <sz val="12"/>
        <rFont val="宋体"/>
        <family val="3"/>
        <charset val="134"/>
      </rPr>
      <t>共一</t>
    </r>
    <phoneticPr fontId="5" type="noConversion"/>
  </si>
  <si>
    <t>Q1二作</t>
    <phoneticPr fontId="5" type="noConversion"/>
  </si>
  <si>
    <r>
      <t>Q1</t>
    </r>
    <r>
      <rPr>
        <sz val="12"/>
        <rFont val="宋体"/>
        <family val="3"/>
        <charset val="134"/>
      </rPr>
      <t>一作（与导师共一</t>
    </r>
    <r>
      <rPr>
        <sz val="12"/>
        <rFont val="Times New Roman"/>
        <family val="1"/>
      </rPr>
      <t>)|Calmodulin and calmodulin</t>
    </r>
    <r>
      <rPr>
        <sz val="12"/>
        <rFont val="宋体"/>
        <family val="3"/>
        <charset val="134"/>
      </rPr>
      <t>‐</t>
    </r>
    <r>
      <rPr>
        <sz val="12"/>
        <rFont val="Times New Roman"/>
        <family val="1"/>
      </rPr>
      <t>like protein</t>
    </r>
    <r>
      <rPr>
        <sz val="12"/>
        <rFont val="宋体"/>
        <family val="3"/>
        <charset val="134"/>
      </rPr>
      <t>‐</t>
    </r>
    <r>
      <rPr>
        <sz val="12"/>
        <rFont val="Times New Roman"/>
        <family val="1"/>
      </rPr>
      <t>mediated plantresponses to biotic stresses</t>
    </r>
  </si>
  <si>
    <r>
      <rPr>
        <sz val="12"/>
        <rFont val="宋体"/>
        <family val="3"/>
        <charset val="134"/>
      </rPr>
      <t>文章标题</t>
    </r>
    <r>
      <rPr>
        <sz val="12"/>
        <rFont val="Times New Roman"/>
        <family val="1"/>
      </rPr>
      <t xml:space="preserve">: Using amendment derived from vermicompost combined with calcium and magnesium mineral to achieve safe production of eggplant and its microbial ecological effect in Cd-contaminated soil </t>
    </r>
    <r>
      <rPr>
        <sz val="12"/>
        <rFont val="宋体"/>
        <family val="3"/>
        <charset val="134"/>
      </rPr>
      <t>，发表在期刊《</t>
    </r>
    <r>
      <rPr>
        <sz val="12"/>
        <rFont val="Times New Roman"/>
        <family val="1"/>
      </rPr>
      <t>JOURNAL OF SOILS AND SEDIMENTS</t>
    </r>
    <r>
      <rPr>
        <sz val="12"/>
        <rFont val="宋体"/>
        <family val="3"/>
        <charset val="134"/>
      </rPr>
      <t>》，</t>
    </r>
    <r>
      <rPr>
        <sz val="12"/>
        <rFont val="Times New Roman"/>
        <family val="1"/>
      </rPr>
      <t xml:space="preserve">2021 </t>
    </r>
    <r>
      <rPr>
        <sz val="12"/>
        <rFont val="宋体"/>
        <family val="3"/>
        <charset val="134"/>
      </rPr>
      <t>年</t>
    </r>
    <r>
      <rPr>
        <sz val="12"/>
        <rFont val="Times New Roman"/>
        <family val="1"/>
      </rPr>
      <t>JCR 2</t>
    </r>
    <r>
      <rPr>
        <sz val="12"/>
        <rFont val="宋体"/>
        <family val="3"/>
        <charset val="134"/>
      </rPr>
      <t>区</t>
    </r>
    <r>
      <rPr>
        <sz val="12"/>
        <rFont val="Times New Roman"/>
        <family val="1"/>
      </rPr>
      <t>(Q2)</t>
    </r>
    <r>
      <rPr>
        <sz val="12"/>
        <rFont val="宋体"/>
        <family val="3"/>
        <charset val="134"/>
      </rPr>
      <t>，三作</t>
    </r>
    <phoneticPr fontId="5" type="noConversion"/>
  </si>
  <si>
    <r>
      <rPr>
        <sz val="12"/>
        <rFont val="宋体"/>
        <family val="3"/>
        <charset val="134"/>
      </rPr>
      <t>文章标题：</t>
    </r>
    <r>
      <rPr>
        <sz val="12"/>
        <rFont val="Times New Roman"/>
        <family val="1"/>
      </rPr>
      <t>Evaluation of the effectiveness of amendments derived from vermicompost combined with modified shell powder on Cd immobilization in Cd-contaminated soil by multiscale experiments</t>
    </r>
    <r>
      <rPr>
        <sz val="12"/>
        <rFont val="宋体"/>
        <family val="3"/>
        <charset val="134"/>
      </rPr>
      <t>；</t>
    </r>
    <r>
      <rPr>
        <sz val="12"/>
        <rFont val="Times New Roman"/>
        <family val="1"/>
      </rPr>
      <t>2023</t>
    </r>
    <r>
      <rPr>
        <sz val="12"/>
        <rFont val="宋体"/>
        <family val="3"/>
        <charset val="134"/>
      </rPr>
      <t>年，</t>
    </r>
    <r>
      <rPr>
        <sz val="12"/>
        <rFont val="Times New Roman"/>
        <family val="1"/>
      </rPr>
      <t>JCR1</t>
    </r>
    <r>
      <rPr>
        <sz val="12"/>
        <rFont val="宋体"/>
        <family val="3"/>
        <charset val="134"/>
      </rPr>
      <t>区（</t>
    </r>
    <r>
      <rPr>
        <sz val="12"/>
        <rFont val="Times New Roman"/>
        <family val="1"/>
      </rPr>
      <t>Q1</t>
    </r>
    <r>
      <rPr>
        <sz val="12"/>
        <rFont val="宋体"/>
        <family val="3"/>
        <charset val="134"/>
      </rPr>
      <t>），三作</t>
    </r>
    <phoneticPr fontId="5" type="noConversion"/>
  </si>
  <si>
    <r>
      <rPr>
        <sz val="12"/>
        <color indexed="8"/>
        <rFont val="宋体"/>
        <family val="3"/>
        <charset val="134"/>
      </rPr>
      <t>文章标题：</t>
    </r>
    <r>
      <rPr>
        <sz val="12"/>
        <color indexed="8"/>
        <rFont val="Times New Roman"/>
        <family val="1"/>
      </rPr>
      <t>Using a vermireactor with a cow dung and shell powder mixture to improve the properties of vermicompost: a field study</t>
    </r>
    <r>
      <rPr>
        <sz val="12"/>
        <color indexed="8"/>
        <rFont val="宋体"/>
        <family val="3"/>
        <charset val="134"/>
      </rPr>
      <t>；</t>
    </r>
    <r>
      <rPr>
        <sz val="12"/>
        <color indexed="8"/>
        <rFont val="Times New Roman"/>
        <family val="1"/>
      </rPr>
      <t>2023</t>
    </r>
    <r>
      <rPr>
        <sz val="12"/>
        <color indexed="8"/>
        <rFont val="宋体"/>
        <family val="3"/>
        <charset val="134"/>
      </rPr>
      <t>年</t>
    </r>
    <r>
      <rPr>
        <sz val="12"/>
        <color indexed="8"/>
        <rFont val="Times New Roman"/>
        <family val="1"/>
      </rPr>
      <t>JCR2</t>
    </r>
    <r>
      <rPr>
        <sz val="12"/>
        <color indexed="8"/>
        <rFont val="宋体"/>
        <family val="3"/>
        <charset val="134"/>
      </rPr>
      <t>区（</t>
    </r>
    <r>
      <rPr>
        <sz val="12"/>
        <color indexed="8"/>
        <rFont val="Times New Roman"/>
        <family val="1"/>
      </rPr>
      <t>Q2</t>
    </r>
    <r>
      <rPr>
        <sz val="12"/>
        <color indexed="8"/>
        <rFont val="宋体"/>
        <family val="3"/>
        <charset val="134"/>
      </rPr>
      <t>），二作</t>
    </r>
    <phoneticPr fontId="5" type="noConversion"/>
  </si>
  <si>
    <r>
      <t>BBX17</t>
    </r>
    <r>
      <rPr>
        <sz val="12"/>
        <color indexed="8"/>
        <rFont val="宋体"/>
        <family val="3"/>
        <charset val="134"/>
      </rPr>
      <t>在调控拟南芥下胚轴生长上的应用</t>
    </r>
    <phoneticPr fontId="5" type="noConversion"/>
  </si>
  <si>
    <t>总分相同时，排名不分先后。部分申请学生不符合评定要求。总分为60分时，由于名额限制按学业成绩进行排名。</t>
    <phoneticPr fontId="5" type="noConversion"/>
  </si>
  <si>
    <t>研三:科研成果60%、思想品德 15%、文 体活动 15%、学生工作(含社会活动)10%。</t>
    <phoneticPr fontId="5" type="noConversion"/>
  </si>
  <si>
    <t>硕士研究生国家奖学金拟推荐名单</t>
    <phoneticPr fontId="5" type="noConversion"/>
  </si>
  <si>
    <t>硕士研究生国家奖学金评分细则</t>
  </si>
  <si>
    <t>2021111010065</t>
    <phoneticPr fontId="5" type="noConversion"/>
  </si>
  <si>
    <t>2021111010081</t>
    <phoneticPr fontId="5" type="noConversion"/>
  </si>
  <si>
    <t>2021111010062</t>
    <phoneticPr fontId="5" type="noConversion"/>
  </si>
  <si>
    <t>20211111010072</t>
    <phoneticPr fontId="5" type="noConversion"/>
  </si>
  <si>
    <t>遗传</t>
  </si>
  <si>
    <t>陈利霞</t>
  </si>
  <si>
    <t>杨家梦</t>
  </si>
  <si>
    <t>最高分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</si>
</sst>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0000"/>
    <numFmt numFmtId="179" formatCode="0.00_);[Red]\(0.00\)"/>
    <numFmt numFmtId="180" formatCode="0.00_ "/>
  </numFmts>
  <fonts count="62" x14ac:knownFonts="1">
    <font>
      <sz val="11"/>
      <color theme="1"/>
      <name val="等线"/>
      <family val="2"/>
      <scheme val="minor"/>
    </font>
    <font>
      <sz val="11"/>
      <color theme="1"/>
      <name val="等线"/>
      <family val="2"/>
      <scheme val="minor"/>
    </font>
    <font>
      <sz val="11"/>
      <color theme="1"/>
      <name val="等线"/>
      <family val="2"/>
      <charset val="134"/>
      <scheme val="minor"/>
    </font>
    <font>
      <sz val="11"/>
      <color theme="1"/>
      <name val="等线"/>
      <family val="3"/>
      <charset val="134"/>
      <scheme val="minor"/>
    </font>
    <font>
      <b/>
      <sz val="12"/>
      <color rgb="FF000000"/>
      <name val="宋体"/>
      <family val="3"/>
      <charset val="134"/>
    </font>
    <font>
      <sz val="9"/>
      <name val="等线"/>
      <family val="3"/>
      <charset val="134"/>
      <scheme val="minor"/>
    </font>
    <font>
      <sz val="12"/>
      <color theme="1"/>
      <name val="等线"/>
      <family val="3"/>
      <charset val="134"/>
      <scheme val="minor"/>
    </font>
    <font>
      <sz val="12"/>
      <color rgb="FF000000"/>
      <name val="宋体"/>
      <family val="3"/>
      <charset val="134"/>
    </font>
    <font>
      <sz val="12"/>
      <color indexed="8"/>
      <name val="宋体"/>
      <family val="3"/>
      <charset val="134"/>
    </font>
    <font>
      <sz val="11"/>
      <name val="等线"/>
      <family val="3"/>
      <charset val="134"/>
      <scheme val="minor"/>
    </font>
    <font>
      <b/>
      <sz val="16"/>
      <color theme="1"/>
      <name val="等线"/>
      <family val="3"/>
      <charset val="134"/>
      <scheme val="minor"/>
    </font>
    <font>
      <sz val="10"/>
      <color theme="1"/>
      <name val="等线"/>
      <family val="3"/>
      <charset val="134"/>
      <scheme val="minor"/>
    </font>
    <font>
      <sz val="10"/>
      <color indexed="8"/>
      <name val="宋体"/>
      <family val="3"/>
      <charset val="134"/>
    </font>
    <font>
      <sz val="10"/>
      <name val="宋体"/>
      <family val="3"/>
      <charset val="134"/>
    </font>
    <font>
      <sz val="11"/>
      <name val="宋体"/>
      <family val="3"/>
      <charset val="134"/>
    </font>
    <font>
      <sz val="10"/>
      <color indexed="8"/>
      <name val="Times New Roman"/>
      <family val="1"/>
    </font>
    <font>
      <sz val="12"/>
      <color theme="1"/>
      <name val="宋体"/>
      <family val="3"/>
      <charset val="134"/>
    </font>
    <font>
      <sz val="12"/>
      <name val="宋体"/>
      <family val="3"/>
      <charset val="134"/>
    </font>
    <font>
      <b/>
      <sz val="12"/>
      <name val="宋体"/>
      <family val="3"/>
      <charset val="134"/>
    </font>
    <font>
      <b/>
      <sz val="12"/>
      <color theme="1"/>
      <name val="宋体"/>
      <family val="3"/>
      <charset val="134"/>
    </font>
    <font>
      <sz val="12"/>
      <color theme="1"/>
      <name val="Times New Roman"/>
      <family val="1"/>
    </font>
    <font>
      <b/>
      <sz val="12"/>
      <color rgb="FF000000"/>
      <name val="Times New Roman"/>
      <family val="1"/>
    </font>
    <font>
      <sz val="12"/>
      <color rgb="FF000000"/>
      <name val="Times New Roman"/>
      <family val="1"/>
    </font>
    <font>
      <b/>
      <sz val="14"/>
      <color theme="1"/>
      <name val="Times New Roman"/>
      <family val="1"/>
    </font>
    <font>
      <b/>
      <sz val="14"/>
      <color theme="1"/>
      <name val="等线"/>
      <family val="3"/>
      <charset val="134"/>
    </font>
    <font>
      <sz val="14"/>
      <name val="Times New Roman"/>
      <family val="1"/>
    </font>
    <font>
      <sz val="14"/>
      <name val="等线"/>
      <family val="3"/>
      <charset val="134"/>
    </font>
    <font>
      <sz val="12"/>
      <color theme="1"/>
      <name val="等线"/>
      <family val="3"/>
      <charset val="134"/>
    </font>
    <font>
      <sz val="12"/>
      <color indexed="8"/>
      <name val="Times New Roman"/>
      <family val="1"/>
    </font>
    <font>
      <sz val="11"/>
      <name val="Times New Roman"/>
      <family val="1"/>
    </font>
    <font>
      <sz val="11"/>
      <name val="等线"/>
      <family val="3"/>
      <charset val="134"/>
    </font>
    <font>
      <b/>
      <sz val="16"/>
      <color theme="1"/>
      <name val="Times New Roman"/>
      <family val="1"/>
    </font>
    <font>
      <b/>
      <sz val="16"/>
      <color theme="1"/>
      <name val="等线"/>
      <family val="3"/>
      <charset val="134"/>
    </font>
    <font>
      <sz val="10"/>
      <color theme="1"/>
      <name val="Times New Roman"/>
      <family val="1"/>
    </font>
    <font>
      <sz val="10"/>
      <color theme="1"/>
      <name val="等线"/>
      <family val="3"/>
      <charset val="134"/>
    </font>
    <font>
      <sz val="10"/>
      <name val="Times New Roman"/>
      <family val="1"/>
    </font>
    <font>
      <sz val="10"/>
      <name val="等线"/>
      <family val="3"/>
      <charset val="134"/>
    </font>
    <font>
      <sz val="12"/>
      <name val="Times New Roman"/>
      <family val="1"/>
    </font>
    <font>
      <b/>
      <sz val="11"/>
      <color theme="1"/>
      <name val="Times New Roman"/>
      <family val="1"/>
    </font>
    <font>
      <b/>
      <sz val="11"/>
      <color theme="1"/>
      <name val="等线"/>
      <family val="3"/>
      <charset val="134"/>
    </font>
    <font>
      <sz val="11"/>
      <color theme="1"/>
      <name val="Times New Roman"/>
      <family val="1"/>
    </font>
    <font>
      <sz val="11"/>
      <color theme="1"/>
      <name val="等线"/>
      <family val="3"/>
      <charset val="134"/>
    </font>
    <font>
      <b/>
      <sz val="12"/>
      <color theme="1"/>
      <name val="Times New Roman"/>
      <family val="1"/>
    </font>
    <font>
      <b/>
      <sz val="12"/>
      <name val="Times New Roman"/>
      <family val="1"/>
    </font>
    <font>
      <sz val="12"/>
      <name val="等线"/>
      <family val="3"/>
      <charset val="134"/>
    </font>
    <font>
      <b/>
      <sz val="12"/>
      <color theme="1"/>
      <name val="等线"/>
      <family val="3"/>
      <charset val="134"/>
    </font>
    <font>
      <b/>
      <sz val="12"/>
      <name val="等线"/>
      <family val="3"/>
      <charset val="134"/>
    </font>
    <font>
      <b/>
      <sz val="16"/>
      <name val="等线"/>
      <family val="3"/>
      <charset val="134"/>
      <scheme val="minor"/>
    </font>
    <font>
      <sz val="11"/>
      <color rgb="FF000000"/>
      <name val="宋体"/>
      <family val="3"/>
      <charset val="134"/>
    </font>
    <font>
      <sz val="11"/>
      <color rgb="FF000000"/>
      <name val="等线"/>
      <family val="3"/>
      <charset val="134"/>
    </font>
    <font>
      <b/>
      <sz val="16"/>
      <name val="宋体"/>
      <family val="3"/>
      <charset val="134"/>
    </font>
    <font>
      <sz val="18"/>
      <color theme="1"/>
      <name val="等线"/>
      <family val="3"/>
      <charset val="134"/>
      <scheme val="minor"/>
    </font>
    <font>
      <sz val="11"/>
      <color theme="1"/>
      <name val="等线"/>
      <family val="3"/>
      <charset val="134"/>
      <scheme val="minor"/>
    </font>
    <font>
      <sz val="11"/>
      <color rgb="FFFF0000"/>
      <name val="等线"/>
      <family val="3"/>
      <charset val="134"/>
      <scheme val="minor"/>
    </font>
    <font>
      <sz val="10"/>
      <name val="等线"/>
      <family val="3"/>
      <charset val="134"/>
      <scheme val="minor"/>
    </font>
    <font>
      <sz val="12"/>
      <color rgb="FFFF0000"/>
      <name val="宋体"/>
      <family val="3"/>
      <charset val="134"/>
    </font>
    <font>
      <sz val="12"/>
      <color rgb="FFFF0000"/>
      <name val="Times New Roman"/>
      <family val="1"/>
    </font>
    <font>
      <sz val="12"/>
      <name val="Times New Roman"/>
      <family val="3"/>
      <charset val="134"/>
    </font>
    <font>
      <sz val="12"/>
      <color indexed="8"/>
      <name val="Times New Roman"/>
      <family val="3"/>
      <charset val="134"/>
    </font>
    <font>
      <sz val="11"/>
      <color theme="1"/>
      <name val="等线"/>
      <charset val="134"/>
      <scheme val="minor"/>
    </font>
    <font>
      <b/>
      <sz val="16"/>
      <color theme="1"/>
      <name val="等线"/>
      <charset val="134"/>
      <scheme val="minor"/>
    </font>
    <font>
      <sz val="10"/>
      <color rgb="FF000000"/>
      <name val="宋体"/>
      <family val="3"/>
      <charset val="134"/>
    </font>
  </fonts>
  <fills count="13">
    <fill>
      <patternFill patternType="none"/>
    </fill>
    <fill>
      <patternFill patternType="gray125"/>
    </fill>
    <fill>
      <patternFill patternType="solid">
        <fgColor rgb="FFFF0000"/>
        <bgColor indexed="64"/>
      </patternFill>
    </fill>
    <fill>
      <patternFill patternType="solid">
        <fgColor theme="0"/>
        <bgColor indexed="64"/>
      </patternFill>
    </fill>
    <fill>
      <patternFill patternType="solid">
        <fgColor rgb="FFFFFF00"/>
        <bgColor indexed="64"/>
      </patternFill>
    </fill>
    <fill>
      <patternFill patternType="solid">
        <fgColor rgb="FFFFE1E1"/>
        <bgColor indexed="64"/>
      </patternFill>
    </fill>
    <fill>
      <patternFill patternType="solid">
        <fgColor rgb="FFEAF3FA"/>
        <bgColor indexed="64"/>
      </patternFill>
    </fill>
    <fill>
      <patternFill patternType="solid">
        <fgColor theme="9" tint="0.79998168889431442"/>
        <bgColor indexed="64"/>
      </patternFill>
    </fill>
    <fill>
      <patternFill patternType="solid">
        <fgColor rgb="FFFFE699"/>
        <bgColor indexed="64"/>
      </patternFill>
    </fill>
    <fill>
      <patternFill patternType="solid">
        <fgColor theme="7" tint="0.59999389629810485"/>
        <bgColor indexed="64"/>
      </patternFill>
    </fill>
    <fill>
      <patternFill patternType="solid">
        <fgColor rgb="FFFF0000"/>
        <bgColor rgb="FF000000"/>
      </patternFill>
    </fill>
    <fill>
      <patternFill patternType="solid">
        <fgColor rgb="FFFFE699"/>
      </patternFill>
    </fill>
    <fill>
      <patternFill patternType="solid">
        <fgColor theme="5" tint="0.79995117038483843"/>
        <bgColor indexed="64"/>
      </patternFill>
    </fill>
  </fills>
  <borders count="25">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style="thin">
        <color rgb="FF000000"/>
      </left>
      <right style="thin">
        <color rgb="FF000000"/>
      </right>
      <top/>
      <bottom style="thin">
        <color rgb="FF000000"/>
      </bottom>
      <diagonal/>
    </border>
    <border>
      <left style="thin">
        <color auto="1"/>
      </left>
      <right style="thin">
        <color rgb="FF000000"/>
      </right>
      <top/>
      <bottom style="thin">
        <color rgb="FF000000"/>
      </bottom>
      <diagonal/>
    </border>
    <border>
      <left style="thin">
        <color auto="1"/>
      </left>
      <right style="thin">
        <color rgb="FF000000"/>
      </right>
      <top/>
      <bottom style="thin">
        <color auto="1"/>
      </bottom>
      <diagonal/>
    </border>
    <border>
      <left style="thin">
        <color rgb="FF000000"/>
      </left>
      <right style="thin">
        <color rgb="FF000000"/>
      </right>
      <top/>
      <bottom style="thin">
        <color auto="1"/>
      </bottom>
      <diagonal/>
    </border>
  </borders>
  <cellStyleXfs count="9">
    <xf numFmtId="0" fontId="0" fillId="0" borderId="0"/>
    <xf numFmtId="0" fontId="3" fillId="0" borderId="0">
      <alignment vertical="center"/>
    </xf>
    <xf numFmtId="0" fontId="3" fillId="0" borderId="0">
      <alignment vertical="center"/>
    </xf>
    <xf numFmtId="0" fontId="1" fillId="0" borderId="0"/>
    <xf numFmtId="0" fontId="17" fillId="0" borderId="0">
      <alignment vertical="center"/>
    </xf>
    <xf numFmtId="0" fontId="2" fillId="0" borderId="0">
      <alignment vertical="center"/>
    </xf>
    <xf numFmtId="0" fontId="3" fillId="0" borderId="0"/>
    <xf numFmtId="0" fontId="52" fillId="0" borderId="0"/>
    <xf numFmtId="0" fontId="59" fillId="0" borderId="0"/>
  </cellStyleXfs>
  <cellXfs count="295">
    <xf numFmtId="0" fontId="0" fillId="0" borderId="0" xfId="0"/>
    <xf numFmtId="0" fontId="11" fillId="0" borderId="5" xfId="1" applyFont="1" applyBorder="1" applyAlignment="1">
      <alignment horizontal="center" vertical="center"/>
    </xf>
    <xf numFmtId="0" fontId="3" fillId="0" borderId="0" xfId="1">
      <alignment vertical="center"/>
    </xf>
    <xf numFmtId="0" fontId="20" fillId="0" borderId="0" xfId="2" applyFont="1" applyAlignment="1">
      <alignment horizontal="center" vertical="center"/>
    </xf>
    <xf numFmtId="0" fontId="6" fillId="0" borderId="0" xfId="2" applyFont="1">
      <alignment vertical="center"/>
    </xf>
    <xf numFmtId="0" fontId="22" fillId="0" borderId="0" xfId="2" applyFont="1">
      <alignment vertical="center"/>
    </xf>
    <xf numFmtId="0" fontId="20" fillId="0" borderId="0" xfId="2" applyFont="1">
      <alignment vertical="center"/>
    </xf>
    <xf numFmtId="0" fontId="25" fillId="2" borderId="4" xfId="2" applyFont="1" applyFill="1" applyBorder="1" applyAlignment="1">
      <alignment horizontal="center" vertical="center"/>
    </xf>
    <xf numFmtId="0" fontId="25" fillId="2" borderId="5" xfId="2" applyFont="1" applyFill="1" applyBorder="1" applyAlignment="1">
      <alignment horizontal="center" vertical="center"/>
    </xf>
    <xf numFmtId="0" fontId="25" fillId="2" borderId="6" xfId="2" applyFont="1" applyFill="1" applyBorder="1" applyAlignment="1">
      <alignment horizontal="center" vertical="center"/>
    </xf>
    <xf numFmtId="0" fontId="20" fillId="0" borderId="5" xfId="2" applyFont="1" applyBorder="1" applyAlignment="1">
      <alignment horizontal="center" vertical="center"/>
    </xf>
    <xf numFmtId="0" fontId="20" fillId="0" borderId="5" xfId="2" applyFont="1" applyBorder="1" applyAlignment="1">
      <alignment horizontal="center"/>
    </xf>
    <xf numFmtId="0" fontId="20" fillId="3" borderId="5" xfId="2" applyFont="1" applyFill="1" applyBorder="1" applyAlignment="1">
      <alignment horizontal="center" vertical="center"/>
    </xf>
    <xf numFmtId="0" fontId="28" fillId="0" borderId="5" xfId="2" applyFont="1" applyBorder="1" applyAlignment="1">
      <alignment horizontal="center" vertical="center"/>
    </xf>
    <xf numFmtId="49" fontId="29" fillId="0" borderId="5" xfId="2" applyNumberFormat="1" applyFont="1" applyBorder="1" applyAlignment="1">
      <alignment horizontal="center" vertical="center"/>
    </xf>
    <xf numFmtId="0" fontId="20" fillId="4" borderId="9" xfId="2" applyFont="1" applyFill="1" applyBorder="1">
      <alignment vertical="center"/>
    </xf>
    <xf numFmtId="0" fontId="31" fillId="3" borderId="5" xfId="2" applyFont="1" applyFill="1" applyBorder="1" applyAlignment="1">
      <alignment horizontal="center" vertical="center"/>
    </xf>
    <xf numFmtId="0" fontId="35" fillId="5" borderId="5" xfId="2" applyFont="1" applyFill="1" applyBorder="1" applyAlignment="1">
      <alignment horizontal="center" vertical="center"/>
    </xf>
    <xf numFmtId="0" fontId="20" fillId="5" borderId="5" xfId="2" applyFont="1" applyFill="1" applyBorder="1" applyAlignment="1">
      <alignment horizontal="center" vertical="center"/>
    </xf>
    <xf numFmtId="176" fontId="15" fillId="5" borderId="5" xfId="2" applyNumberFormat="1" applyFont="1" applyFill="1" applyBorder="1" applyAlignment="1">
      <alignment horizontal="center" vertical="center"/>
    </xf>
    <xf numFmtId="0" fontId="15" fillId="5" borderId="5" xfId="2" applyFont="1" applyFill="1" applyBorder="1" applyAlignment="1">
      <alignment horizontal="center" vertical="center"/>
    </xf>
    <xf numFmtId="177" fontId="15" fillId="5" borderId="5" xfId="2" applyNumberFormat="1" applyFont="1" applyFill="1" applyBorder="1" applyAlignment="1">
      <alignment horizontal="center" vertical="center"/>
    </xf>
    <xf numFmtId="0" fontId="37" fillId="5" borderId="5" xfId="2" applyFont="1" applyFill="1" applyBorder="1" applyAlignment="1">
      <alignment horizontal="center" vertical="center"/>
    </xf>
    <xf numFmtId="176" fontId="15" fillId="0" borderId="5" xfId="2" applyNumberFormat="1" applyFont="1" applyBorder="1" applyAlignment="1">
      <alignment horizontal="center" vertical="center"/>
    </xf>
    <xf numFmtId="0" fontId="15" fillId="0" borderId="5" xfId="2" applyFont="1" applyBorder="1" applyAlignment="1">
      <alignment horizontal="center" vertical="center"/>
    </xf>
    <xf numFmtId="0" fontId="35" fillId="0" borderId="5" xfId="2" applyFont="1" applyBorder="1" applyAlignment="1">
      <alignment horizontal="center" vertical="center"/>
    </xf>
    <xf numFmtId="176" fontId="33" fillId="0" borderId="5" xfId="2" applyNumberFormat="1" applyFont="1" applyBorder="1" applyAlignment="1">
      <alignment horizontal="center" vertical="center"/>
    </xf>
    <xf numFmtId="177" fontId="15" fillId="0" borderId="5" xfId="2" applyNumberFormat="1" applyFont="1" applyBorder="1" applyAlignment="1">
      <alignment horizontal="center" vertical="center"/>
    </xf>
    <xf numFmtId="176" fontId="33" fillId="0" borderId="5" xfId="2" quotePrefix="1" applyNumberFormat="1" applyFont="1" applyBorder="1" applyAlignment="1">
      <alignment horizontal="center" vertical="center"/>
    </xf>
    <xf numFmtId="0" fontId="33" fillId="0" borderId="5" xfId="2" applyFont="1" applyBorder="1" applyAlignment="1">
      <alignment horizontal="center" vertical="center"/>
    </xf>
    <xf numFmtId="0" fontId="22" fillId="0" borderId="9" xfId="2" applyFont="1" applyBorder="1" applyAlignment="1">
      <alignment horizontal="center"/>
    </xf>
    <xf numFmtId="0" fontId="22" fillId="0" borderId="9" xfId="2" applyFont="1" applyBorder="1" applyAlignment="1">
      <alignment horizontal="center" vertical="center"/>
    </xf>
    <xf numFmtId="0" fontId="22" fillId="0" borderId="5" xfId="2" applyFont="1" applyBorder="1" applyAlignment="1">
      <alignment horizontal="center"/>
    </xf>
    <xf numFmtId="0" fontId="6" fillId="3" borderId="0" xfId="2" applyFont="1" applyFill="1">
      <alignment vertical="center"/>
    </xf>
    <xf numFmtId="0" fontId="37" fillId="0" borderId="10" xfId="2" applyFont="1" applyBorder="1" applyAlignment="1">
      <alignment horizontal="center" vertical="center"/>
    </xf>
    <xf numFmtId="0" fontId="37" fillId="0" borderId="5" xfId="2" applyFont="1" applyBorder="1" applyAlignment="1">
      <alignment horizontal="center" vertical="center"/>
    </xf>
    <xf numFmtId="49" fontId="37" fillId="0" borderId="10" xfId="2" applyNumberFormat="1" applyFont="1" applyBorder="1" applyAlignment="1">
      <alignment horizontal="center" vertical="center"/>
    </xf>
    <xf numFmtId="0" fontId="37" fillId="0" borderId="10" xfId="2" applyFont="1" applyBorder="1">
      <alignment vertical="center"/>
    </xf>
    <xf numFmtId="49" fontId="37" fillId="0" borderId="5" xfId="2" applyNumberFormat="1" applyFont="1" applyBorder="1" applyAlignment="1">
      <alignment horizontal="center" vertical="center"/>
    </xf>
    <xf numFmtId="0" fontId="40" fillId="0" borderId="0" xfId="2" applyFont="1">
      <alignment vertical="center"/>
    </xf>
    <xf numFmtId="0" fontId="3" fillId="0" borderId="0" xfId="2">
      <alignment vertical="center"/>
    </xf>
    <xf numFmtId="0" fontId="20" fillId="0" borderId="9" xfId="2" applyFont="1" applyBorder="1" applyAlignment="1">
      <alignment horizontal="center" vertical="center"/>
    </xf>
    <xf numFmtId="176" fontId="37" fillId="0" borderId="5" xfId="2" applyNumberFormat="1" applyFont="1" applyBorder="1" applyAlignment="1">
      <alignment horizontal="center" vertical="center"/>
    </xf>
    <xf numFmtId="0" fontId="28" fillId="5" borderId="5" xfId="2" applyFont="1" applyFill="1" applyBorder="1" applyAlignment="1">
      <alignment horizontal="center" vertical="center"/>
    </xf>
    <xf numFmtId="0" fontId="28" fillId="5" borderId="5" xfId="2" applyFont="1" applyFill="1" applyBorder="1" applyAlignment="1">
      <alignment horizontal="center" vertical="center" wrapText="1"/>
    </xf>
    <xf numFmtId="0" fontId="20" fillId="0" borderId="5" xfId="2" applyFont="1" applyBorder="1">
      <alignment vertical="center"/>
    </xf>
    <xf numFmtId="49" fontId="28" fillId="5" borderId="5" xfId="2" applyNumberFormat="1" applyFont="1" applyFill="1" applyBorder="1" applyAlignment="1">
      <alignment horizontal="center" vertical="center"/>
    </xf>
    <xf numFmtId="49" fontId="28" fillId="0" borderId="5" xfId="2" applyNumberFormat="1" applyFont="1" applyBorder="1" applyAlignment="1">
      <alignment horizontal="center" vertical="center"/>
    </xf>
    <xf numFmtId="0" fontId="28" fillId="0" borderId="10" xfId="2" applyFont="1" applyBorder="1" applyAlignment="1">
      <alignment horizontal="center" vertical="center"/>
    </xf>
    <xf numFmtId="49" fontId="28" fillId="0" borderId="10" xfId="2" applyNumberFormat="1" applyFont="1" applyBorder="1" applyAlignment="1">
      <alignment horizontal="center" vertical="center"/>
    </xf>
    <xf numFmtId="0" fontId="6" fillId="0" borderId="0" xfId="2" applyFont="1" applyAlignment="1">
      <alignment horizontal="center" vertical="center"/>
    </xf>
    <xf numFmtId="0" fontId="48" fillId="0" borderId="5" xfId="4" applyFont="1" applyBorder="1" applyAlignment="1">
      <alignment horizontal="center" vertical="center"/>
    </xf>
    <xf numFmtId="0" fontId="48" fillId="0" borderId="0" xfId="1" applyFont="1">
      <alignment vertical="center"/>
    </xf>
    <xf numFmtId="0" fontId="48" fillId="0" borderId="0" xfId="1" applyFont="1" applyAlignment="1">
      <alignment horizontal="center" vertical="center"/>
    </xf>
    <xf numFmtId="0" fontId="3" fillId="0" borderId="0" xfId="1" applyAlignment="1">
      <alignment horizontal="center" vertical="center"/>
    </xf>
    <xf numFmtId="0" fontId="48" fillId="0" borderId="5" xfId="1" applyFont="1" applyBorder="1" applyAlignment="1">
      <alignment horizontal="center" vertical="center"/>
    </xf>
    <xf numFmtId="0" fontId="48" fillId="0" borderId="9" xfId="1" applyFont="1" applyBorder="1" applyAlignment="1">
      <alignment horizontal="center" vertical="center"/>
    </xf>
    <xf numFmtId="0" fontId="3" fillId="0" borderId="5" xfId="1" applyBorder="1" applyAlignment="1">
      <alignment horizontal="center" vertical="center"/>
    </xf>
    <xf numFmtId="0" fontId="17" fillId="0" borderId="0" xfId="1" applyFont="1" applyAlignment="1">
      <alignment horizontal="center" vertical="center"/>
    </xf>
    <xf numFmtId="0" fontId="3" fillId="0" borderId="5" xfId="1" applyBorder="1">
      <alignment vertical="center"/>
    </xf>
    <xf numFmtId="180" fontId="41" fillId="0" borderId="5" xfId="1" applyNumberFormat="1" applyFont="1" applyBorder="1" applyAlignment="1">
      <alignment horizontal="center" vertical="center"/>
    </xf>
    <xf numFmtId="179" fontId="14" fillId="11" borderId="5" xfId="5" applyNumberFormat="1" applyFont="1" applyFill="1" applyBorder="1" applyAlignment="1">
      <alignment horizontal="center" vertical="center"/>
    </xf>
    <xf numFmtId="180" fontId="3" fillId="0" borderId="5" xfId="1" applyNumberFormat="1" applyBorder="1" applyAlignment="1">
      <alignment horizontal="center" vertical="center"/>
    </xf>
    <xf numFmtId="0" fontId="41" fillId="0" borderId="0" xfId="1" applyFont="1" applyAlignment="1"/>
    <xf numFmtId="180" fontId="3" fillId="0" borderId="0" xfId="1" applyNumberFormat="1" applyAlignment="1">
      <alignment horizontal="center" vertical="center"/>
    </xf>
    <xf numFmtId="0" fontId="3" fillId="0" borderId="5" xfId="6" applyBorder="1" applyAlignment="1">
      <alignment horizontal="center" vertical="center"/>
    </xf>
    <xf numFmtId="0" fontId="3" fillId="0" borderId="0" xfId="6" applyAlignment="1">
      <alignment horizontal="center" vertical="center"/>
    </xf>
    <xf numFmtId="49" fontId="3" fillId="0" borderId="5" xfId="6" applyNumberFormat="1" applyBorder="1" applyAlignment="1">
      <alignment horizontal="center" vertical="center"/>
    </xf>
    <xf numFmtId="180" fontId="3" fillId="0" borderId="5" xfId="6" applyNumberFormat="1" applyBorder="1" applyAlignment="1">
      <alignment horizontal="center" vertical="center"/>
    </xf>
    <xf numFmtId="0" fontId="3" fillId="0" borderId="5" xfId="6" quotePrefix="1" applyBorder="1" applyAlignment="1">
      <alignment horizontal="center" vertical="center"/>
    </xf>
    <xf numFmtId="0" fontId="38" fillId="0" borderId="12" xfId="2" applyFont="1" applyBorder="1" applyAlignment="1">
      <alignment horizontal="center" vertical="center"/>
    </xf>
    <xf numFmtId="0" fontId="38" fillId="0" borderId="13" xfId="2" applyFont="1" applyBorder="1" applyAlignment="1">
      <alignment horizontal="center" vertical="center"/>
    </xf>
    <xf numFmtId="0" fontId="38" fillId="0" borderId="14" xfId="2" applyFont="1" applyBorder="1" applyAlignment="1">
      <alignment horizontal="center" vertical="center"/>
    </xf>
    <xf numFmtId="0" fontId="3" fillId="4" borderId="0" xfId="6" applyFill="1" applyAlignment="1">
      <alignment horizontal="center" vertical="center"/>
    </xf>
    <xf numFmtId="49" fontId="41" fillId="0" borderId="5" xfId="6" applyNumberFormat="1" applyFont="1" applyBorder="1" applyAlignment="1">
      <alignment horizontal="center" vertical="center"/>
    </xf>
    <xf numFmtId="0" fontId="41" fillId="0" borderId="5" xfId="6" applyFont="1" applyBorder="1" applyAlignment="1">
      <alignment horizontal="center" vertical="center"/>
    </xf>
    <xf numFmtId="0" fontId="49" fillId="0" borderId="5" xfId="6" applyFont="1" applyBorder="1" applyAlignment="1">
      <alignment horizontal="center" vertical="center"/>
    </xf>
    <xf numFmtId="0" fontId="3" fillId="0" borderId="20" xfId="6" applyBorder="1" applyAlignment="1">
      <alignment horizontal="center" vertical="center"/>
    </xf>
    <xf numFmtId="179" fontId="41" fillId="0" borderId="5" xfId="6" applyNumberFormat="1" applyFont="1" applyBorder="1" applyAlignment="1">
      <alignment horizontal="center" vertical="center"/>
    </xf>
    <xf numFmtId="179" fontId="41" fillId="8" borderId="5" xfId="6" applyNumberFormat="1" applyFont="1" applyFill="1" applyBorder="1" applyAlignment="1">
      <alignment horizontal="center" vertical="center"/>
    </xf>
    <xf numFmtId="179" fontId="41" fillId="3" borderId="5" xfId="6" applyNumberFormat="1" applyFont="1" applyFill="1" applyBorder="1" applyAlignment="1">
      <alignment horizontal="center" vertical="center"/>
    </xf>
    <xf numFmtId="179" fontId="41" fillId="9" borderId="5" xfId="6" applyNumberFormat="1" applyFont="1" applyFill="1" applyBorder="1" applyAlignment="1">
      <alignment horizontal="center" vertical="center"/>
    </xf>
    <xf numFmtId="0" fontId="3" fillId="0" borderId="0" xfId="6" applyAlignment="1">
      <alignment vertical="center"/>
    </xf>
    <xf numFmtId="177" fontId="41" fillId="0" borderId="5" xfId="6" applyNumberFormat="1" applyFont="1" applyBorder="1" applyAlignment="1">
      <alignment horizontal="center" vertical="center"/>
    </xf>
    <xf numFmtId="179" fontId="41" fillId="0" borderId="0" xfId="6" applyNumberFormat="1" applyFont="1" applyAlignment="1">
      <alignment horizontal="center" vertical="center"/>
    </xf>
    <xf numFmtId="179" fontId="41" fillId="8" borderId="0" xfId="6" applyNumberFormat="1" applyFont="1" applyFill="1" applyAlignment="1">
      <alignment horizontal="center" vertical="center"/>
    </xf>
    <xf numFmtId="0" fontId="37" fillId="3" borderId="5" xfId="2" applyFont="1" applyFill="1" applyBorder="1" applyAlignment="1">
      <alignment horizontal="center" vertical="center"/>
    </xf>
    <xf numFmtId="0" fontId="44" fillId="3" borderId="5" xfId="2" applyFont="1" applyFill="1" applyBorder="1" applyAlignment="1">
      <alignment horizontal="center" vertical="center"/>
    </xf>
    <xf numFmtId="49" fontId="30" fillId="0" borderId="5" xfId="2" applyNumberFormat="1" applyFont="1" applyBorder="1" applyAlignment="1">
      <alignment horizontal="center" vertical="center"/>
    </xf>
    <xf numFmtId="0" fontId="54" fillId="5" borderId="5" xfId="1" applyFont="1" applyFill="1" applyBorder="1" applyAlignment="1">
      <alignment horizontal="center" vertical="center"/>
    </xf>
    <xf numFmtId="0" fontId="6" fillId="0" borderId="0" xfId="1" applyFont="1">
      <alignment vertical="center"/>
    </xf>
    <xf numFmtId="0" fontId="54" fillId="5" borderId="5" xfId="1" applyFont="1" applyFill="1" applyBorder="1" applyAlignment="1">
      <alignment horizontal="center" vertical="center" wrapText="1"/>
    </xf>
    <xf numFmtId="0" fontId="12" fillId="5" borderId="5" xfId="2" applyFont="1" applyFill="1" applyBorder="1" applyAlignment="1">
      <alignment horizontal="center" vertical="center"/>
    </xf>
    <xf numFmtId="176" fontId="35" fillId="0" borderId="5" xfId="2" applyNumberFormat="1" applyFont="1" applyBorder="1" applyAlignment="1">
      <alignment horizontal="center" vertical="center"/>
    </xf>
    <xf numFmtId="0" fontId="57" fillId="5" borderId="5" xfId="2" applyFont="1" applyFill="1" applyBorder="1" applyAlignment="1">
      <alignment horizontal="center" vertical="center"/>
    </xf>
    <xf numFmtId="0" fontId="6" fillId="5" borderId="5" xfId="2" applyFont="1" applyFill="1" applyBorder="1" applyAlignment="1">
      <alignment horizontal="center" vertical="center"/>
    </xf>
    <xf numFmtId="0" fontId="57" fillId="0" borderId="5" xfId="2" applyFont="1" applyBorder="1" applyAlignment="1">
      <alignment horizontal="center" vertical="center" wrapText="1"/>
    </xf>
    <xf numFmtId="0" fontId="58" fillId="0" borderId="5" xfId="2" applyFont="1" applyBorder="1" applyAlignment="1">
      <alignment horizontal="center" vertical="center" wrapText="1"/>
    </xf>
    <xf numFmtId="0" fontId="48" fillId="2" borderId="0" xfId="1" applyFont="1" applyFill="1">
      <alignment vertical="center"/>
    </xf>
    <xf numFmtId="180" fontId="9" fillId="0" borderId="5" xfId="1" applyNumberFormat="1" applyFont="1" applyBorder="1" applyAlignment="1">
      <alignment horizontal="center" vertical="center"/>
    </xf>
    <xf numFmtId="0" fontId="54" fillId="0" borderId="5" xfId="1" applyFont="1" applyBorder="1" applyAlignment="1">
      <alignment horizontal="center" vertical="center"/>
    </xf>
    <xf numFmtId="0" fontId="30" fillId="0" borderId="0" xfId="1" applyFont="1" applyAlignment="1"/>
    <xf numFmtId="49" fontId="3" fillId="0" borderId="5" xfId="6" quotePrefix="1" applyNumberFormat="1" applyBorder="1" applyAlignment="1">
      <alignment horizontal="center" vertical="center"/>
    </xf>
    <xf numFmtId="49" fontId="3" fillId="0" borderId="5" xfId="6" applyNumberFormat="1" applyBorder="1" applyAlignment="1">
      <alignment horizontal="center" vertical="center"/>
    </xf>
    <xf numFmtId="0" fontId="3" fillId="0" borderId="5" xfId="6" applyBorder="1" applyAlignment="1">
      <alignment horizontal="center" vertical="center"/>
    </xf>
    <xf numFmtId="179" fontId="41" fillId="8" borderId="5" xfId="6" applyNumberFormat="1" applyFont="1" applyFill="1" applyBorder="1" applyAlignment="1">
      <alignment horizontal="center" vertical="center"/>
    </xf>
    <xf numFmtId="0" fontId="41" fillId="0" borderId="5" xfId="6" applyFont="1" applyBorder="1" applyAlignment="1">
      <alignment horizontal="center" vertical="center"/>
    </xf>
    <xf numFmtId="0" fontId="9" fillId="0" borderId="10" xfId="6" applyFont="1" applyBorder="1" applyAlignment="1">
      <alignment horizontal="center" vertical="center"/>
    </xf>
    <xf numFmtId="0" fontId="9" fillId="0" borderId="11" xfId="6" applyFont="1" applyBorder="1" applyAlignment="1">
      <alignment horizontal="center" vertical="center"/>
    </xf>
    <xf numFmtId="0" fontId="3" fillId="0" borderId="5" xfId="6" quotePrefix="1" applyBorder="1" applyAlignment="1">
      <alignment horizontal="center" vertical="center"/>
    </xf>
    <xf numFmtId="179" fontId="41" fillId="9" borderId="5" xfId="6" applyNumberFormat="1" applyFont="1" applyFill="1" applyBorder="1" applyAlignment="1">
      <alignment horizontal="center" vertical="center"/>
    </xf>
    <xf numFmtId="49" fontId="41" fillId="0" borderId="5" xfId="6" quotePrefix="1" applyNumberFormat="1" applyFont="1" applyBorder="1" applyAlignment="1">
      <alignment horizontal="center" vertical="center"/>
    </xf>
    <xf numFmtId="49" fontId="41" fillId="0" borderId="5" xfId="6" applyNumberFormat="1" applyFont="1" applyBorder="1" applyAlignment="1">
      <alignment horizontal="center" vertical="center"/>
    </xf>
    <xf numFmtId="179" fontId="41" fillId="0" borderId="5" xfId="6" applyNumberFormat="1" applyFont="1" applyBorder="1" applyAlignment="1">
      <alignment horizontal="center" vertical="center"/>
    </xf>
    <xf numFmtId="177" fontId="41" fillId="0" borderId="10" xfId="6" applyNumberFormat="1" applyFont="1" applyBorder="1" applyAlignment="1">
      <alignment horizontal="center" vertical="center"/>
    </xf>
    <xf numFmtId="177" fontId="41" fillId="0" borderId="11" xfId="6" applyNumberFormat="1" applyFont="1" applyBorder="1" applyAlignment="1">
      <alignment horizontal="center" vertical="center"/>
    </xf>
    <xf numFmtId="179" fontId="41" fillId="0" borderId="10" xfId="6" applyNumberFormat="1" applyFont="1" applyBorder="1" applyAlignment="1">
      <alignment horizontal="center" vertical="center"/>
    </xf>
    <xf numFmtId="179" fontId="41" fillId="0" borderId="11" xfId="6" applyNumberFormat="1" applyFont="1" applyBorder="1" applyAlignment="1">
      <alignment horizontal="center" vertical="center"/>
    </xf>
    <xf numFmtId="0" fontId="9" fillId="0" borderId="5" xfId="6" applyFont="1" applyBorder="1" applyAlignment="1">
      <alignment horizontal="center" vertical="center"/>
    </xf>
    <xf numFmtId="177" fontId="3" fillId="0" borderId="10" xfId="6" applyNumberFormat="1" applyBorder="1" applyAlignment="1">
      <alignment horizontal="center" vertical="center"/>
    </xf>
    <xf numFmtId="177" fontId="3" fillId="0" borderId="11" xfId="6" applyNumberFormat="1" applyBorder="1" applyAlignment="1">
      <alignment horizontal="center" vertical="center"/>
    </xf>
    <xf numFmtId="0" fontId="3" fillId="0" borderId="10" xfId="6" applyBorder="1" applyAlignment="1">
      <alignment horizontal="center" vertical="center"/>
    </xf>
    <xf numFmtId="0" fontId="3" fillId="0" borderId="11" xfId="6" applyBorder="1" applyAlignment="1">
      <alignment horizontal="center" vertical="center"/>
    </xf>
    <xf numFmtId="179" fontId="41" fillId="8" borderId="10" xfId="6" applyNumberFormat="1" applyFont="1" applyFill="1" applyBorder="1" applyAlignment="1">
      <alignment horizontal="center" vertical="center"/>
    </xf>
    <xf numFmtId="179" fontId="41" fillId="8" borderId="11" xfId="6" applyNumberFormat="1" applyFont="1" applyFill="1" applyBorder="1" applyAlignment="1">
      <alignment horizontal="center" vertical="center"/>
    </xf>
    <xf numFmtId="177" fontId="41" fillId="0" borderId="5" xfId="6" quotePrefix="1" applyNumberFormat="1" applyFont="1" applyBorder="1" applyAlignment="1">
      <alignment horizontal="center" vertical="center"/>
    </xf>
    <xf numFmtId="177" fontId="41" fillId="0" borderId="5" xfId="6" applyNumberFormat="1" applyFont="1" applyBorder="1" applyAlignment="1">
      <alignment horizontal="center" vertical="center"/>
    </xf>
    <xf numFmtId="179" fontId="3" fillId="0" borderId="10" xfId="6" applyNumberFormat="1" applyBorder="1" applyAlignment="1">
      <alignment horizontal="center" vertical="center"/>
    </xf>
    <xf numFmtId="179" fontId="3" fillId="0" borderId="11" xfId="6" applyNumberFormat="1" applyBorder="1" applyAlignment="1">
      <alignment horizontal="center" vertical="center"/>
    </xf>
    <xf numFmtId="177" fontId="3" fillId="0" borderId="5" xfId="6" applyNumberFormat="1" applyBorder="1" applyAlignment="1">
      <alignment horizontal="center" vertical="center"/>
    </xf>
    <xf numFmtId="176" fontId="41" fillId="0" borderId="10" xfId="6" applyNumberFormat="1" applyFont="1" applyBorder="1" applyAlignment="1">
      <alignment horizontal="center" vertical="center"/>
    </xf>
    <xf numFmtId="176" fontId="41" fillId="0" borderId="11" xfId="6" applyNumberFormat="1" applyFont="1" applyBorder="1" applyAlignment="1">
      <alignment horizontal="center" vertical="center"/>
    </xf>
    <xf numFmtId="176" fontId="41" fillId="0" borderId="5" xfId="6" applyNumberFormat="1" applyFont="1" applyBorder="1" applyAlignment="1">
      <alignment horizontal="center" vertical="center"/>
    </xf>
    <xf numFmtId="0" fontId="3" fillId="0" borderId="0" xfId="6" applyAlignment="1">
      <alignment horizontal="center" vertical="center"/>
    </xf>
    <xf numFmtId="0" fontId="3" fillId="0" borderId="18" xfId="6" applyBorder="1" applyAlignment="1">
      <alignment horizontal="center" vertical="center"/>
    </xf>
    <xf numFmtId="0" fontId="3" fillId="4" borderId="16" xfId="6" applyFill="1" applyBorder="1" applyAlignment="1">
      <alignment horizontal="center" vertical="center"/>
    </xf>
    <xf numFmtId="0" fontId="49" fillId="4" borderId="0" xfId="6" applyFont="1" applyFill="1" applyAlignment="1">
      <alignment horizontal="center" vertical="center"/>
    </xf>
    <xf numFmtId="0" fontId="18" fillId="7" borderId="5" xfId="3" applyFont="1" applyFill="1" applyBorder="1" applyAlignment="1">
      <alignment horizontal="center" vertical="center"/>
    </xf>
    <xf numFmtId="0" fontId="43" fillId="7" borderId="5" xfId="3" applyFont="1" applyFill="1" applyBorder="1" applyAlignment="1">
      <alignment horizontal="center" vertical="center"/>
    </xf>
    <xf numFmtId="0" fontId="28" fillId="0" borderId="5" xfId="2" applyFont="1" applyBorder="1" applyAlignment="1">
      <alignment horizontal="center" vertical="center"/>
    </xf>
    <xf numFmtId="49" fontId="28" fillId="0" borderId="5" xfId="2" applyNumberFormat="1" applyFont="1" applyBorder="1" applyAlignment="1">
      <alignment horizontal="center" vertical="center"/>
    </xf>
    <xf numFmtId="0" fontId="37" fillId="0" borderId="5" xfId="2" applyFont="1" applyBorder="1" applyAlignment="1">
      <alignment horizontal="center" vertical="center"/>
    </xf>
    <xf numFmtId="49" fontId="28" fillId="0" borderId="10" xfId="2" applyNumberFormat="1" applyFont="1" applyBorder="1" applyAlignment="1">
      <alignment horizontal="center" vertical="center"/>
    </xf>
    <xf numFmtId="49" fontId="28" fillId="0" borderId="11" xfId="2" applyNumberFormat="1" applyFont="1" applyBorder="1" applyAlignment="1">
      <alignment horizontal="center" vertical="center"/>
    </xf>
    <xf numFmtId="0" fontId="28" fillId="0" borderId="10" xfId="2" applyFont="1" applyBorder="1" applyAlignment="1">
      <alignment horizontal="center" vertical="center"/>
    </xf>
    <xf numFmtId="0" fontId="28" fillId="0" borderId="11" xfId="2" applyFont="1" applyBorder="1" applyAlignment="1">
      <alignment horizontal="center" vertical="center"/>
    </xf>
    <xf numFmtId="0" fontId="28" fillId="5" borderId="5" xfId="2" applyFont="1" applyFill="1" applyBorder="1" applyAlignment="1">
      <alignment horizontal="center" vertical="center"/>
    </xf>
    <xf numFmtId="49" fontId="28" fillId="5" borderId="5" xfId="2" applyNumberFormat="1" applyFont="1" applyFill="1" applyBorder="1" applyAlignment="1">
      <alignment horizontal="center" vertical="center"/>
    </xf>
    <xf numFmtId="0" fontId="37" fillId="5" borderId="5" xfId="2" applyFont="1" applyFill="1" applyBorder="1" applyAlignment="1">
      <alignment horizontal="center" vertical="center"/>
    </xf>
    <xf numFmtId="177" fontId="28" fillId="5" borderId="5" xfId="2" applyNumberFormat="1" applyFont="1" applyFill="1" applyBorder="1" applyAlignment="1">
      <alignment horizontal="center" vertical="center"/>
    </xf>
    <xf numFmtId="0" fontId="20" fillId="5" borderId="5" xfId="2" quotePrefix="1" applyFont="1" applyFill="1" applyBorder="1" applyAlignment="1">
      <alignment horizontal="center" vertical="center"/>
    </xf>
    <xf numFmtId="0" fontId="20" fillId="5" borderId="5" xfId="2" applyFont="1" applyFill="1" applyBorder="1" applyAlignment="1">
      <alignment horizontal="center" vertical="center"/>
    </xf>
    <xf numFmtId="0" fontId="37" fillId="5" borderId="5" xfId="2" applyFont="1" applyFill="1" applyBorder="1" applyAlignment="1">
      <alignment horizontal="center" vertical="center" wrapText="1"/>
    </xf>
    <xf numFmtId="0" fontId="28" fillId="5" borderId="10" xfId="2" applyFont="1" applyFill="1" applyBorder="1" applyAlignment="1">
      <alignment horizontal="center" vertical="center"/>
    </xf>
    <xf numFmtId="0" fontId="28" fillId="5" borderId="19" xfId="2" applyFont="1" applyFill="1" applyBorder="1" applyAlignment="1">
      <alignment horizontal="center" vertical="center"/>
    </xf>
    <xf numFmtId="0" fontId="28" fillId="5" borderId="11" xfId="2" applyFont="1" applyFill="1" applyBorder="1" applyAlignment="1">
      <alignment horizontal="center" vertical="center"/>
    </xf>
    <xf numFmtId="177" fontId="28" fillId="5" borderId="10" xfId="2" applyNumberFormat="1" applyFont="1" applyFill="1" applyBorder="1" applyAlignment="1">
      <alignment horizontal="center" vertical="center"/>
    </xf>
    <xf numFmtId="177" fontId="28" fillId="5" borderId="19" xfId="2" applyNumberFormat="1" applyFont="1" applyFill="1" applyBorder="1" applyAlignment="1">
      <alignment horizontal="center" vertical="center"/>
    </xf>
    <xf numFmtId="177" fontId="28" fillId="5" borderId="11" xfId="2" applyNumberFormat="1" applyFont="1" applyFill="1" applyBorder="1" applyAlignment="1">
      <alignment horizontal="center" vertical="center"/>
    </xf>
    <xf numFmtId="0" fontId="37" fillId="0" borderId="10" xfId="2" applyFont="1" applyBorder="1" applyAlignment="1">
      <alignment horizontal="center" vertical="center"/>
    </xf>
    <xf numFmtId="0" fontId="37" fillId="0" borderId="11" xfId="2" applyFont="1" applyBorder="1" applyAlignment="1">
      <alignment horizontal="center" vertical="center"/>
    </xf>
    <xf numFmtId="0" fontId="46" fillId="6" borderId="5" xfId="2" applyFont="1" applyFill="1" applyBorder="1" applyAlignment="1">
      <alignment horizontal="center" vertical="center"/>
    </xf>
    <xf numFmtId="0" fontId="43" fillId="6" borderId="5" xfId="2" applyFont="1" applyFill="1" applyBorder="1" applyAlignment="1">
      <alignment horizontal="center" vertical="center"/>
    </xf>
    <xf numFmtId="0" fontId="23" fillId="4" borderId="5" xfId="2" applyFont="1" applyFill="1" applyBorder="1" applyAlignment="1">
      <alignment horizontal="center" vertical="center"/>
    </xf>
    <xf numFmtId="0" fontId="23" fillId="0" borderId="13" xfId="2" applyFont="1" applyBorder="1" applyAlignment="1">
      <alignment horizontal="center" vertical="center"/>
    </xf>
    <xf numFmtId="0" fontId="42" fillId="4" borderId="12" xfId="2" applyFont="1" applyFill="1" applyBorder="1" applyAlignment="1">
      <alignment horizontal="center" vertical="center"/>
    </xf>
    <xf numFmtId="0" fontId="42" fillId="4" borderId="13" xfId="2" applyFont="1" applyFill="1" applyBorder="1" applyAlignment="1">
      <alignment horizontal="center" vertical="center"/>
    </xf>
    <xf numFmtId="0" fontId="42" fillId="4" borderId="14" xfId="2" applyFont="1" applyFill="1" applyBorder="1" applyAlignment="1">
      <alignment horizontal="center" vertical="center"/>
    </xf>
    <xf numFmtId="0" fontId="42" fillId="4" borderId="15" xfId="2" applyFont="1" applyFill="1" applyBorder="1" applyAlignment="1">
      <alignment horizontal="center" vertical="center"/>
    </xf>
    <xf numFmtId="0" fontId="42" fillId="4" borderId="16" xfId="2" applyFont="1" applyFill="1" applyBorder="1" applyAlignment="1">
      <alignment horizontal="center" vertical="center"/>
    </xf>
    <xf numFmtId="0" fontId="42" fillId="4" borderId="17" xfId="2" applyFont="1" applyFill="1" applyBorder="1" applyAlignment="1">
      <alignment horizontal="center" vertical="center"/>
    </xf>
    <xf numFmtId="0" fontId="37" fillId="0" borderId="19" xfId="2" applyFont="1" applyBorder="1" applyAlignment="1">
      <alignment horizontal="center" vertical="center"/>
    </xf>
    <xf numFmtId="176" fontId="37" fillId="0" borderId="10" xfId="2" applyNumberFormat="1" applyFont="1" applyBorder="1" applyAlignment="1">
      <alignment horizontal="center" vertical="center"/>
    </xf>
    <xf numFmtId="176" fontId="37" fillId="0" borderId="11" xfId="2" applyNumberFormat="1" applyFont="1" applyBorder="1" applyAlignment="1">
      <alignment horizontal="center" vertical="center"/>
    </xf>
    <xf numFmtId="49" fontId="37" fillId="0" borderId="10" xfId="2" applyNumberFormat="1" applyFont="1" applyBorder="1" applyAlignment="1">
      <alignment horizontal="center" vertical="center"/>
    </xf>
    <xf numFmtId="49" fontId="37" fillId="0" borderId="11" xfId="2" applyNumberFormat="1" applyFont="1" applyBorder="1" applyAlignment="1">
      <alignment horizontal="center" vertical="center"/>
    </xf>
    <xf numFmtId="49" fontId="37" fillId="0" borderId="19" xfId="2" applyNumberFormat="1" applyFont="1" applyBorder="1" applyAlignment="1">
      <alignment horizontal="center" vertical="center"/>
    </xf>
    <xf numFmtId="178" fontId="37" fillId="0" borderId="10" xfId="2" applyNumberFormat="1" applyFont="1" applyBorder="1" applyAlignment="1">
      <alignment horizontal="center" vertical="center"/>
    </xf>
    <xf numFmtId="178" fontId="37" fillId="0" borderId="19" xfId="2" applyNumberFormat="1" applyFont="1" applyBorder="1" applyAlignment="1">
      <alignment horizontal="center" vertical="center"/>
    </xf>
    <xf numFmtId="0" fontId="55" fillId="0" borderId="20" xfId="2" applyFont="1" applyBorder="1" applyAlignment="1">
      <alignment horizontal="center" vertical="center"/>
    </xf>
    <xf numFmtId="0" fontId="56" fillId="0" borderId="20" xfId="2" applyFont="1" applyBorder="1" applyAlignment="1">
      <alignment horizontal="center" vertical="center"/>
    </xf>
    <xf numFmtId="0" fontId="37" fillId="5" borderId="10" xfId="2" applyFont="1" applyFill="1" applyBorder="1" applyAlignment="1">
      <alignment horizontal="center" vertical="center"/>
    </xf>
    <xf numFmtId="0" fontId="37" fillId="5" borderId="19" xfId="2" applyFont="1" applyFill="1" applyBorder="1" applyAlignment="1">
      <alignment horizontal="center" vertical="center"/>
    </xf>
    <xf numFmtId="0" fontId="37" fillId="5" borderId="11" xfId="2" applyFont="1" applyFill="1" applyBorder="1" applyAlignment="1">
      <alignment horizontal="center" vertical="center"/>
    </xf>
    <xf numFmtId="49" fontId="37" fillId="5" borderId="10" xfId="2" applyNumberFormat="1" applyFont="1" applyFill="1" applyBorder="1" applyAlignment="1">
      <alignment horizontal="center" vertical="center"/>
    </xf>
    <xf numFmtId="49" fontId="37" fillId="5" borderId="19" xfId="2" applyNumberFormat="1" applyFont="1" applyFill="1" applyBorder="1" applyAlignment="1">
      <alignment horizontal="center" vertical="center"/>
    </xf>
    <xf numFmtId="49" fontId="37" fillId="5" borderId="11" xfId="2" applyNumberFormat="1" applyFont="1" applyFill="1" applyBorder="1" applyAlignment="1">
      <alignment horizontal="center" vertical="center"/>
    </xf>
    <xf numFmtId="0" fontId="37" fillId="5" borderId="18" xfId="2" applyFont="1" applyFill="1" applyBorder="1" applyAlignment="1">
      <alignment horizontal="center" vertical="center"/>
    </xf>
    <xf numFmtId="0" fontId="37" fillId="5" borderId="17" xfId="2" applyFont="1" applyFill="1" applyBorder="1" applyAlignment="1">
      <alignment horizontal="center" vertical="center"/>
    </xf>
    <xf numFmtId="0" fontId="37" fillId="0" borderId="10" xfId="2" applyFont="1" applyBorder="1" applyAlignment="1">
      <alignment horizontal="center" vertical="center" wrapText="1"/>
    </xf>
    <xf numFmtId="0" fontId="37" fillId="0" borderId="11" xfId="2" applyFont="1" applyBorder="1" applyAlignment="1">
      <alignment horizontal="center" vertical="center" wrapText="1"/>
    </xf>
    <xf numFmtId="0" fontId="39" fillId="6" borderId="5" xfId="2" applyFont="1" applyFill="1" applyBorder="1" applyAlignment="1">
      <alignment horizontal="center" vertical="center"/>
    </xf>
    <xf numFmtId="0" fontId="38" fillId="6" borderId="5" xfId="2" applyFont="1" applyFill="1" applyBorder="1" applyAlignment="1">
      <alignment horizontal="center" vertical="center"/>
    </xf>
    <xf numFmtId="0" fontId="20" fillId="5" borderId="18" xfId="2" applyFont="1" applyFill="1" applyBorder="1" applyAlignment="1">
      <alignment horizontal="center" vertical="center"/>
    </xf>
    <xf numFmtId="177" fontId="20" fillId="5" borderId="10" xfId="2" applyNumberFormat="1" applyFont="1" applyFill="1" applyBorder="1" applyAlignment="1">
      <alignment horizontal="center" vertical="center"/>
    </xf>
    <xf numFmtId="177" fontId="20" fillId="5" borderId="19" xfId="2" applyNumberFormat="1" applyFont="1" applyFill="1" applyBorder="1" applyAlignment="1">
      <alignment horizontal="center" vertical="center"/>
    </xf>
    <xf numFmtId="177" fontId="20" fillId="5" borderId="11" xfId="2" applyNumberFormat="1" applyFont="1" applyFill="1" applyBorder="1" applyAlignment="1">
      <alignment horizontal="center" vertical="center"/>
    </xf>
    <xf numFmtId="0" fontId="20" fillId="5" borderId="19" xfId="2" applyFont="1" applyFill="1" applyBorder="1" applyAlignment="1">
      <alignment horizontal="center" vertical="center" wrapText="1"/>
    </xf>
    <xf numFmtId="0" fontId="20" fillId="5" borderId="11" xfId="2" applyFont="1" applyFill="1" applyBorder="1" applyAlignment="1">
      <alignment horizontal="center" vertical="center" wrapText="1"/>
    </xf>
    <xf numFmtId="0" fontId="20" fillId="5" borderId="10" xfId="2" applyFont="1" applyFill="1" applyBorder="1" applyAlignment="1">
      <alignment horizontal="center" vertical="center"/>
    </xf>
    <xf numFmtId="0" fontId="20" fillId="5" borderId="19" xfId="2" applyFont="1" applyFill="1" applyBorder="1" applyAlignment="1">
      <alignment horizontal="center" vertical="center"/>
    </xf>
    <xf numFmtId="0" fontId="20" fillId="5" borderId="11" xfId="2" applyFont="1" applyFill="1" applyBorder="1" applyAlignment="1">
      <alignment horizontal="center" vertical="center"/>
    </xf>
    <xf numFmtId="0" fontId="6" fillId="5" borderId="10" xfId="1" applyFont="1" applyFill="1" applyBorder="1" applyAlignment="1">
      <alignment horizontal="center" vertical="center"/>
    </xf>
    <xf numFmtId="0" fontId="6" fillId="5" borderId="11" xfId="1" applyFont="1" applyFill="1" applyBorder="1" applyAlignment="1">
      <alignment horizontal="center" vertical="center"/>
    </xf>
    <xf numFmtId="176" fontId="11" fillId="5" borderId="10" xfId="1" quotePrefix="1" applyNumberFormat="1" applyFont="1" applyFill="1" applyBorder="1" applyAlignment="1">
      <alignment horizontal="center" vertical="center"/>
    </xf>
    <xf numFmtId="176" fontId="11" fillId="5" borderId="11" xfId="1" quotePrefix="1" applyNumberFormat="1" applyFont="1" applyFill="1" applyBorder="1" applyAlignment="1">
      <alignment horizontal="center" vertical="center"/>
    </xf>
    <xf numFmtId="0" fontId="11" fillId="5" borderId="10" xfId="1" applyFont="1" applyFill="1" applyBorder="1" applyAlignment="1">
      <alignment horizontal="center" vertical="center"/>
    </xf>
    <xf numFmtId="0" fontId="11" fillId="5" borderId="11" xfId="1" applyFont="1" applyFill="1" applyBorder="1" applyAlignment="1">
      <alignment horizontal="center" vertical="center"/>
    </xf>
    <xf numFmtId="0" fontId="6" fillId="5" borderId="5" xfId="1" applyFont="1" applyFill="1" applyBorder="1" applyAlignment="1">
      <alignment horizontal="center" vertical="center"/>
    </xf>
    <xf numFmtId="0" fontId="31" fillId="4" borderId="7" xfId="2" applyFont="1" applyFill="1" applyBorder="1" applyAlignment="1">
      <alignment horizontal="center" vertical="center"/>
    </xf>
    <xf numFmtId="0" fontId="20" fillId="4" borderId="8" xfId="2" applyFont="1" applyFill="1" applyBorder="1" applyAlignment="1">
      <alignment horizontal="center" vertical="center"/>
    </xf>
    <xf numFmtId="176" fontId="33" fillId="5" borderId="10" xfId="2" quotePrefix="1" applyNumberFormat="1" applyFont="1" applyFill="1" applyBorder="1" applyAlignment="1">
      <alignment horizontal="center" vertical="center"/>
    </xf>
    <xf numFmtId="176" fontId="33" fillId="5" borderId="11" xfId="2" quotePrefix="1" applyNumberFormat="1" applyFont="1" applyFill="1" applyBorder="1" applyAlignment="1">
      <alignment horizontal="center" vertical="center"/>
    </xf>
    <xf numFmtId="0" fontId="33" fillId="5" borderId="10" xfId="2" applyFont="1" applyFill="1" applyBorder="1" applyAlignment="1">
      <alignment horizontal="center" vertical="center"/>
    </xf>
    <xf numFmtId="0" fontId="33" fillId="5" borderId="11" xfId="2" applyFont="1" applyFill="1" applyBorder="1" applyAlignment="1">
      <alignment horizontal="center" vertical="center"/>
    </xf>
    <xf numFmtId="0" fontId="21" fillId="0" borderId="0" xfId="2" applyFont="1" applyAlignment="1">
      <alignment horizontal="center" vertical="center"/>
    </xf>
    <xf numFmtId="0" fontId="23" fillId="0" borderId="1" xfId="2" applyFont="1" applyBorder="1" applyAlignment="1">
      <alignment horizontal="center" vertical="center"/>
    </xf>
    <xf numFmtId="0" fontId="23" fillId="0" borderId="2" xfId="2" applyFont="1" applyBorder="1" applyAlignment="1">
      <alignment horizontal="center" vertical="center"/>
    </xf>
    <xf numFmtId="0" fontId="23" fillId="0" borderId="3" xfId="2" applyFont="1" applyBorder="1" applyAlignment="1">
      <alignment horizontal="center" vertical="center"/>
    </xf>
    <xf numFmtId="0" fontId="20" fillId="0" borderId="5" xfId="2" applyFont="1" applyBorder="1" applyAlignment="1">
      <alignment horizontal="center" vertical="center"/>
    </xf>
    <xf numFmtId="0" fontId="3" fillId="0" borderId="5" xfId="1" applyBorder="1" applyAlignment="1">
      <alignment horizontal="center" vertical="center"/>
    </xf>
    <xf numFmtId="177" fontId="11" fillId="0" borderId="5" xfId="1" quotePrefix="1" applyNumberFormat="1" applyFont="1" applyBorder="1" applyAlignment="1">
      <alignment horizontal="center" vertical="center"/>
    </xf>
    <xf numFmtId="179" fontId="14" fillId="11" borderId="5" xfId="5" applyNumberFormat="1" applyFont="1" applyFill="1" applyBorder="1" applyAlignment="1">
      <alignment horizontal="center" vertical="center"/>
    </xf>
    <xf numFmtId="177" fontId="14" fillId="3" borderId="5" xfId="5" applyNumberFormat="1" applyFont="1" applyFill="1" applyBorder="1" applyAlignment="1">
      <alignment horizontal="center" vertical="center"/>
    </xf>
    <xf numFmtId="0" fontId="9" fillId="0" borderId="5" xfId="1" applyFont="1" applyBorder="1" applyAlignment="1">
      <alignment horizontal="center" vertical="center"/>
    </xf>
    <xf numFmtId="49" fontId="54" fillId="0" borderId="19" xfId="1" quotePrefix="1" applyNumberFormat="1" applyFont="1" applyBorder="1" applyAlignment="1">
      <alignment horizontal="center" vertical="center"/>
    </xf>
    <xf numFmtId="49" fontId="54" fillId="0" borderId="11" xfId="1" quotePrefix="1" applyNumberFormat="1" applyFont="1" applyBorder="1" applyAlignment="1">
      <alignment horizontal="center" vertical="center"/>
    </xf>
    <xf numFmtId="179" fontId="14" fillId="11" borderId="10" xfId="5" applyNumberFormat="1" applyFont="1" applyFill="1" applyBorder="1" applyAlignment="1">
      <alignment horizontal="center" vertical="center"/>
    </xf>
    <xf numFmtId="179" fontId="14" fillId="11" borderId="11" xfId="5" applyNumberFormat="1" applyFont="1" applyFill="1" applyBorder="1" applyAlignment="1">
      <alignment horizontal="center" vertical="center"/>
    </xf>
    <xf numFmtId="177" fontId="14" fillId="0" borderId="5" xfId="5" applyNumberFormat="1" applyFont="1" applyBorder="1" applyAlignment="1">
      <alignment horizontal="center" vertical="center"/>
    </xf>
    <xf numFmtId="177" fontId="11" fillId="0" borderId="10" xfId="1" quotePrefix="1" applyNumberFormat="1" applyFont="1" applyBorder="1" applyAlignment="1">
      <alignment horizontal="center" vertical="center"/>
    </xf>
    <xf numFmtId="177" fontId="11" fillId="0" borderId="11" xfId="1" quotePrefix="1" applyNumberFormat="1" applyFont="1" applyBorder="1" applyAlignment="1">
      <alignment horizontal="center" vertical="center"/>
    </xf>
    <xf numFmtId="0" fontId="3" fillId="0" borderId="10" xfId="1" applyBorder="1" applyAlignment="1">
      <alignment horizontal="center" vertical="center"/>
    </xf>
    <xf numFmtId="0" fontId="3" fillId="0" borderId="11" xfId="1" applyBorder="1" applyAlignment="1">
      <alignment horizontal="center" vertical="center"/>
    </xf>
    <xf numFmtId="0" fontId="3" fillId="0" borderId="14" xfId="1" applyBorder="1" applyAlignment="1">
      <alignment horizontal="center" vertical="center"/>
    </xf>
    <xf numFmtId="0" fontId="3" fillId="0" borderId="17" xfId="1" applyBorder="1" applyAlignment="1">
      <alignment horizontal="center" vertical="center"/>
    </xf>
    <xf numFmtId="177" fontId="11" fillId="0" borderId="10" xfId="1" applyNumberFormat="1" applyFont="1" applyBorder="1" applyAlignment="1">
      <alignment horizontal="center" vertical="center"/>
    </xf>
    <xf numFmtId="177" fontId="11" fillId="0" borderId="11" xfId="1" applyNumberFormat="1" applyFont="1" applyBorder="1" applyAlignment="1">
      <alignment horizontal="center" vertical="center"/>
    </xf>
    <xf numFmtId="177" fontId="11" fillId="0" borderId="19" xfId="1" quotePrefix="1" applyNumberFormat="1" applyFont="1" applyBorder="1" applyAlignment="1">
      <alignment horizontal="center" vertical="center"/>
    </xf>
    <xf numFmtId="0" fontId="10" fillId="4" borderId="5" xfId="1" applyFont="1" applyFill="1" applyBorder="1" applyAlignment="1">
      <alignment horizontal="center" vertical="center"/>
    </xf>
    <xf numFmtId="177" fontId="33" fillId="0" borderId="5" xfId="1" quotePrefix="1" applyNumberFormat="1" applyFont="1" applyBorder="1" applyAlignment="1">
      <alignment horizontal="center" vertical="center"/>
    </xf>
    <xf numFmtId="0" fontId="48" fillId="0" borderId="20" xfId="1" applyFont="1" applyBorder="1" applyAlignment="1">
      <alignment horizontal="center" vertical="center"/>
    </xf>
    <xf numFmtId="0" fontId="48" fillId="0" borderId="15" xfId="1" applyFont="1" applyBorder="1" applyAlignment="1">
      <alignment horizontal="center" vertical="center"/>
    </xf>
    <xf numFmtId="0" fontId="48" fillId="0" borderId="5" xfId="1" applyFont="1" applyBorder="1" applyAlignment="1">
      <alignment horizontal="center" vertical="center"/>
    </xf>
    <xf numFmtId="0" fontId="50" fillId="10" borderId="0" xfId="1" applyFont="1" applyFill="1" applyAlignment="1">
      <alignment horizontal="center" vertical="center"/>
    </xf>
    <xf numFmtId="0" fontId="51" fillId="4" borderId="5" xfId="6" applyFont="1" applyFill="1" applyBorder="1" applyAlignment="1">
      <alignment horizontal="center" vertical="center"/>
    </xf>
    <xf numFmtId="0" fontId="60" fillId="4" borderId="0" xfId="8" applyFont="1" applyFill="1" applyAlignment="1">
      <alignment horizontal="center" vertical="center"/>
    </xf>
    <xf numFmtId="0" fontId="10" fillId="4" borderId="0" xfId="8" applyFont="1" applyFill="1" applyAlignment="1">
      <alignment horizontal="center" vertical="center"/>
    </xf>
    <xf numFmtId="0" fontId="47" fillId="0" borderId="0" xfId="8" applyFont="1" applyAlignment="1">
      <alignment horizontal="center" vertical="center"/>
    </xf>
    <xf numFmtId="0" fontId="59" fillId="0" borderId="0" xfId="8" applyAlignment="1">
      <alignment horizontal="center" vertical="center"/>
    </xf>
    <xf numFmtId="0" fontId="59" fillId="0" borderId="5" xfId="8" applyBorder="1" applyAlignment="1">
      <alignment horizontal="center" vertical="center"/>
    </xf>
    <xf numFmtId="0" fontId="59" fillId="0" borderId="5" xfId="8" applyBorder="1" applyAlignment="1">
      <alignment horizontal="center" vertical="center" wrapText="1"/>
    </xf>
    <xf numFmtId="0" fontId="59" fillId="0" borderId="0" xfId="8" applyAlignment="1">
      <alignment horizontal="center" vertical="center" wrapText="1"/>
    </xf>
    <xf numFmtId="0" fontId="59" fillId="0" borderId="5" xfId="8" applyBorder="1" applyAlignment="1">
      <alignment horizontal="center" vertical="center" wrapText="1"/>
    </xf>
    <xf numFmtId="0" fontId="59" fillId="0" borderId="10" xfId="8" applyBorder="1" applyAlignment="1">
      <alignment horizontal="center" vertical="center" wrapText="1"/>
    </xf>
    <xf numFmtId="179" fontId="41" fillId="0" borderId="5" xfId="8" applyNumberFormat="1" applyFont="1" applyBorder="1" applyAlignment="1">
      <alignment horizontal="center" vertical="center"/>
    </xf>
    <xf numFmtId="0" fontId="59" fillId="0" borderId="11" xfId="8" applyBorder="1" applyAlignment="1">
      <alignment horizontal="center" vertical="center" wrapText="1"/>
    </xf>
    <xf numFmtId="0" fontId="3" fillId="0" borderId="5" xfId="8" applyFont="1" applyBorder="1" applyAlignment="1">
      <alignment horizontal="center" vertical="center"/>
    </xf>
    <xf numFmtId="0" fontId="59" fillId="0" borderId="10" xfId="8" applyBorder="1" applyAlignment="1">
      <alignment horizontal="center" vertical="center"/>
    </xf>
    <xf numFmtId="0" fontId="59" fillId="0" borderId="19" xfId="8" applyBorder="1" applyAlignment="1">
      <alignment horizontal="center" vertical="center"/>
    </xf>
    <xf numFmtId="0" fontId="59" fillId="0" borderId="11" xfId="8" applyBorder="1" applyAlignment="1">
      <alignment horizontal="center" vertical="center"/>
    </xf>
    <xf numFmtId="0" fontId="53" fillId="0" borderId="0" xfId="8" applyFont="1" applyAlignment="1">
      <alignment horizontal="center" vertical="center"/>
    </xf>
    <xf numFmtId="0" fontId="59" fillId="0" borderId="5" xfId="8" applyBorder="1" applyAlignment="1">
      <alignment horizontal="center" vertical="center"/>
    </xf>
    <xf numFmtId="0" fontId="11" fillId="0" borderId="5" xfId="8" applyFont="1" applyBorder="1" applyAlignment="1">
      <alignment horizontal="center" vertical="center"/>
    </xf>
    <xf numFmtId="0" fontId="48" fillId="0" borderId="5" xfId="8" applyFont="1" applyBorder="1" applyAlignment="1">
      <alignment horizontal="center" vertical="center"/>
    </xf>
    <xf numFmtId="0" fontId="59" fillId="0" borderId="0" xfId="8" applyAlignment="1">
      <alignment vertical="center"/>
    </xf>
    <xf numFmtId="0" fontId="51" fillId="4" borderId="0" xfId="0" applyFont="1" applyFill="1" applyAlignment="1">
      <alignment horizontal="center" vertical="center"/>
    </xf>
    <xf numFmtId="0" fontId="51" fillId="4" borderId="16" xfId="0" applyFont="1" applyFill="1"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5" xfId="0" applyBorder="1" applyAlignment="1">
      <alignment horizontal="center" vertical="center"/>
    </xf>
    <xf numFmtId="176" fontId="11" fillId="0" borderId="11" xfId="0" applyNumberFormat="1" applyFont="1" applyBorder="1" applyAlignment="1">
      <alignment horizontal="left" vertical="center"/>
    </xf>
    <xf numFmtId="0" fontId="11" fillId="0" borderId="11" xfId="0" applyFont="1" applyBorder="1" applyAlignment="1">
      <alignment horizontal="left" vertical="center"/>
    </xf>
    <xf numFmtId="0" fontId="11" fillId="0" borderId="11" xfId="0" applyFont="1" applyBorder="1" applyAlignment="1">
      <alignment horizontal="center" vertical="center"/>
    </xf>
    <xf numFmtId="180" fontId="0" fillId="0" borderId="5" xfId="0" applyNumberFormat="1" applyBorder="1" applyAlignment="1">
      <alignment horizontal="center" vertical="center"/>
    </xf>
    <xf numFmtId="0" fontId="0" fillId="4" borderId="5" xfId="0" applyFill="1" applyBorder="1" applyAlignment="1">
      <alignment horizontal="center" vertical="center"/>
    </xf>
    <xf numFmtId="49" fontId="11" fillId="0" borderId="11" xfId="0" applyNumberFormat="1" applyFont="1" applyBorder="1" applyAlignment="1">
      <alignment horizontal="left" vertical="center"/>
    </xf>
    <xf numFmtId="0" fontId="11" fillId="0" borderId="11" xfId="0" quotePrefix="1" applyFont="1" applyBorder="1" applyAlignment="1">
      <alignment horizontal="left" vertical="center"/>
    </xf>
    <xf numFmtId="176" fontId="11" fillId="0" borderId="5" xfId="0" applyNumberFormat="1" applyFont="1" applyBorder="1" applyAlignment="1">
      <alignment horizontal="left" vertical="center"/>
    </xf>
    <xf numFmtId="0" fontId="11" fillId="0" borderId="5" xfId="0" applyFont="1" applyBorder="1" applyAlignment="1">
      <alignment horizontal="left" vertical="center"/>
    </xf>
    <xf numFmtId="0" fontId="61" fillId="0" borderId="21" xfId="0" applyFont="1" applyBorder="1" applyAlignment="1">
      <alignment horizontal="left"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180" fontId="0" fillId="0" borderId="5" xfId="0" applyNumberFormat="1" applyBorder="1"/>
    <xf numFmtId="0" fontId="0" fillId="0" borderId="5" xfId="0" applyBorder="1"/>
    <xf numFmtId="176" fontId="61" fillId="0" borderId="22" xfId="0" applyNumberFormat="1" applyFont="1" applyBorder="1" applyAlignment="1">
      <alignment horizontal="left" vertical="center"/>
    </xf>
    <xf numFmtId="176" fontId="61" fillId="0" borderId="23" xfId="0" applyNumberFormat="1" applyFont="1" applyBorder="1" applyAlignment="1">
      <alignment horizontal="left" vertical="center"/>
    </xf>
    <xf numFmtId="0" fontId="61" fillId="0" borderId="24" xfId="0" applyFont="1" applyBorder="1" applyAlignment="1">
      <alignment horizontal="left" vertical="center"/>
    </xf>
    <xf numFmtId="180" fontId="0" fillId="12" borderId="5" xfId="0" applyNumberFormat="1" applyFill="1" applyBorder="1" applyAlignment="1">
      <alignment horizontal="center" vertical="center"/>
    </xf>
    <xf numFmtId="180" fontId="9" fillId="12" borderId="5" xfId="0" applyNumberFormat="1" applyFont="1" applyFill="1" applyBorder="1" applyAlignment="1">
      <alignment horizontal="center" vertical="center"/>
    </xf>
    <xf numFmtId="0" fontId="0" fillId="0" borderId="5" xfId="0" applyNumberFormat="1" applyBorder="1" applyAlignment="1">
      <alignment horizontal="center" vertical="center"/>
    </xf>
  </cellXfs>
  <cellStyles count="9">
    <cellStyle name="常规" xfId="0" builtinId="0"/>
    <cellStyle name="常规 2" xfId="1" xr:uid="{32D59508-5180-4E86-8D4C-FBDBFFFE9213}"/>
    <cellStyle name="常规 2 2" xfId="2" xr:uid="{164BC21E-91D9-440B-842A-4AB1BB27CDA5}"/>
    <cellStyle name="常规 2 3" xfId="4" xr:uid="{6EE5E1FB-C0DC-4AE7-BA03-B5E23D335D86}"/>
    <cellStyle name="常规 3" xfId="3" xr:uid="{8DE3ABA3-B6AD-4EE1-96F5-E4A9D3635E45}"/>
    <cellStyle name="常规 3 2" xfId="5" xr:uid="{EA1FA959-43AE-4BA5-B506-7ACF8D61ED6A}"/>
    <cellStyle name="常规 4" xfId="6" xr:uid="{F3E50C6E-C599-4A5E-A6C0-F8F4EB6598AC}"/>
    <cellStyle name="常规 5" xfId="7" xr:uid="{A6A79DCD-8E0B-4A2F-B79B-91AF49AF7D81}"/>
    <cellStyle name="常规 6" xfId="8" xr:uid="{F2366674-FB2B-4E9B-B9BF-C605298CC8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158750</xdr:colOff>
      <xdr:row>0</xdr:row>
      <xdr:rowOff>0</xdr:rowOff>
    </xdr:from>
    <xdr:to>
      <xdr:col>10</xdr:col>
      <xdr:colOff>287486</xdr:colOff>
      <xdr:row>17</xdr:row>
      <xdr:rowOff>59979</xdr:rowOff>
    </xdr:to>
    <xdr:pic>
      <xdr:nvPicPr>
        <xdr:cNvPr id="2" name="图片 1">
          <a:extLst>
            <a:ext uri="{FF2B5EF4-FFF2-40B4-BE49-F238E27FC236}">
              <a16:creationId xmlns:a16="http://schemas.microsoft.com/office/drawing/2014/main" id="{61A5325C-7615-4BA9-88A4-9665C2D092FD}"/>
            </a:ext>
          </a:extLst>
        </xdr:cNvPr>
        <xdr:cNvPicPr>
          <a:picLocks noChangeAspect="1"/>
        </xdr:cNvPicPr>
      </xdr:nvPicPr>
      <xdr:blipFill>
        <a:blip xmlns:r="http://schemas.openxmlformats.org/officeDocument/2006/relationships" r:embed="rId1"/>
        <a:stretch>
          <a:fillRect/>
        </a:stretch>
      </xdr:blipFill>
      <xdr:spPr>
        <a:xfrm>
          <a:off x="158750" y="0"/>
          <a:ext cx="7513786" cy="30825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244EA-5812-4B73-93EE-79991BF9D15F}">
  <dimension ref="B19:N75"/>
  <sheetViews>
    <sheetView topLeftCell="A25" workbookViewId="0">
      <selection activeCell="J26" sqref="J26"/>
    </sheetView>
  </sheetViews>
  <sheetFormatPr defaultColWidth="8.6640625" defaultRowHeight="14" x14ac:dyDescent="0.3"/>
  <cols>
    <col min="1" max="1" width="4.58203125" style="249" customWidth="1"/>
    <col min="2" max="2" width="18.5" style="249" customWidth="1"/>
    <col min="3" max="3" width="8.6640625" style="249"/>
    <col min="4" max="4" width="11.5" style="249" customWidth="1"/>
    <col min="5" max="8" width="8.6640625" style="249"/>
    <col min="9" max="9" width="10.33203125" style="249" customWidth="1"/>
    <col min="10" max="16384" width="8.6640625" style="249"/>
  </cols>
  <sheetData>
    <row r="19" spans="2:14" ht="20" x14ac:dyDescent="0.3">
      <c r="B19" s="246" t="s">
        <v>376</v>
      </c>
      <c r="C19" s="247"/>
      <c r="D19" s="247"/>
      <c r="E19" s="248"/>
      <c r="F19" s="248"/>
      <c r="G19" s="247" t="s">
        <v>375</v>
      </c>
      <c r="H19" s="247"/>
      <c r="I19" s="247"/>
      <c r="J19" s="247"/>
      <c r="K19" s="247"/>
      <c r="L19" s="247"/>
      <c r="M19" s="247"/>
      <c r="N19" s="247"/>
    </row>
    <row r="20" spans="2:14" x14ac:dyDescent="0.3">
      <c r="B20" s="250" t="s">
        <v>30</v>
      </c>
      <c r="C20" s="251" t="s">
        <v>29</v>
      </c>
      <c r="D20" s="251" t="s">
        <v>374</v>
      </c>
      <c r="E20" s="252"/>
      <c r="F20" s="252"/>
      <c r="G20" s="251" t="s">
        <v>30</v>
      </c>
      <c r="H20" s="251" t="s">
        <v>29</v>
      </c>
      <c r="I20" s="251" t="s">
        <v>374</v>
      </c>
    </row>
    <row r="21" spans="2:14" x14ac:dyDescent="0.3">
      <c r="B21" s="253" t="s">
        <v>373</v>
      </c>
      <c r="C21" s="251" t="s">
        <v>372</v>
      </c>
      <c r="D21" s="251" t="s">
        <v>344</v>
      </c>
      <c r="E21" s="252"/>
      <c r="F21" s="252"/>
      <c r="G21" s="254" t="s">
        <v>371</v>
      </c>
      <c r="H21" s="255" t="s">
        <v>370</v>
      </c>
      <c r="I21" s="250" t="s">
        <v>338</v>
      </c>
    </row>
    <row r="22" spans="2:14" ht="14" customHeight="1" x14ac:dyDescent="0.3">
      <c r="B22" s="253"/>
      <c r="C22" s="250" t="s">
        <v>247</v>
      </c>
      <c r="D22" s="250" t="s">
        <v>341</v>
      </c>
      <c r="G22" s="256"/>
      <c r="H22" s="257" t="s">
        <v>369</v>
      </c>
      <c r="I22" s="250" t="s">
        <v>338</v>
      </c>
    </row>
    <row r="23" spans="2:14" x14ac:dyDescent="0.3">
      <c r="B23" s="250" t="s">
        <v>21</v>
      </c>
      <c r="C23" s="250" t="s">
        <v>368</v>
      </c>
      <c r="D23" s="250" t="s">
        <v>341</v>
      </c>
      <c r="G23" s="258" t="s">
        <v>21</v>
      </c>
      <c r="H23" s="250" t="s">
        <v>248</v>
      </c>
      <c r="I23" s="250" t="s">
        <v>338</v>
      </c>
    </row>
    <row r="24" spans="2:14" x14ac:dyDescent="0.3">
      <c r="B24" s="258" t="s">
        <v>362</v>
      </c>
      <c r="C24" s="250" t="s">
        <v>367</v>
      </c>
      <c r="D24" s="250" t="s">
        <v>344</v>
      </c>
      <c r="G24" s="259"/>
      <c r="H24" s="250" t="s">
        <v>249</v>
      </c>
      <c r="I24" s="250" t="s">
        <v>338</v>
      </c>
    </row>
    <row r="25" spans="2:14" x14ac:dyDescent="0.3">
      <c r="B25" s="259"/>
      <c r="C25" s="250" t="s">
        <v>366</v>
      </c>
      <c r="D25" s="250" t="s">
        <v>344</v>
      </c>
      <c r="G25" s="259"/>
      <c r="H25" s="250" t="s">
        <v>250</v>
      </c>
      <c r="I25" s="250" t="s">
        <v>338</v>
      </c>
    </row>
    <row r="26" spans="2:14" x14ac:dyDescent="0.3">
      <c r="B26" s="259"/>
      <c r="C26" s="250" t="s">
        <v>365</v>
      </c>
      <c r="D26" s="250" t="s">
        <v>341</v>
      </c>
      <c r="G26" s="260"/>
      <c r="H26" s="250" t="s">
        <v>364</v>
      </c>
      <c r="I26" s="250" t="s">
        <v>338</v>
      </c>
    </row>
    <row r="27" spans="2:14" x14ac:dyDescent="0.3">
      <c r="B27" s="259"/>
      <c r="C27" s="250" t="s">
        <v>363</v>
      </c>
      <c r="D27" s="250" t="s">
        <v>341</v>
      </c>
      <c r="G27" s="258" t="s">
        <v>362</v>
      </c>
      <c r="H27" s="250" t="s">
        <v>251</v>
      </c>
      <c r="I27" s="250" t="s">
        <v>338</v>
      </c>
    </row>
    <row r="28" spans="2:14" x14ac:dyDescent="0.3">
      <c r="B28" s="260"/>
      <c r="C28" s="250" t="s">
        <v>361</v>
      </c>
      <c r="D28" s="250" t="s">
        <v>341</v>
      </c>
      <c r="G28" s="259"/>
      <c r="H28" s="250" t="s">
        <v>252</v>
      </c>
      <c r="I28" s="250" t="s">
        <v>338</v>
      </c>
    </row>
    <row r="29" spans="2:14" ht="14" customHeight="1" x14ac:dyDescent="0.3">
      <c r="B29" s="258" t="s">
        <v>25</v>
      </c>
      <c r="C29" s="250" t="s">
        <v>24</v>
      </c>
      <c r="D29" s="250" t="s">
        <v>344</v>
      </c>
      <c r="G29" s="259"/>
      <c r="H29" s="250" t="s">
        <v>253</v>
      </c>
      <c r="I29" s="250" t="s">
        <v>338</v>
      </c>
    </row>
    <row r="30" spans="2:14" x14ac:dyDescent="0.3">
      <c r="B30" s="259"/>
      <c r="C30" s="250" t="s">
        <v>36</v>
      </c>
      <c r="D30" s="250" t="s">
        <v>344</v>
      </c>
      <c r="G30" s="259"/>
      <c r="H30" s="250" t="s">
        <v>254</v>
      </c>
      <c r="I30" s="250" t="s">
        <v>338</v>
      </c>
    </row>
    <row r="31" spans="2:14" x14ac:dyDescent="0.3">
      <c r="B31" s="259"/>
      <c r="C31" s="250" t="s">
        <v>2</v>
      </c>
      <c r="D31" s="250" t="s">
        <v>341</v>
      </c>
      <c r="G31" s="259"/>
      <c r="H31" s="250" t="s">
        <v>255</v>
      </c>
      <c r="I31" s="250" t="s">
        <v>338</v>
      </c>
    </row>
    <row r="32" spans="2:14" x14ac:dyDescent="0.3">
      <c r="B32" s="259"/>
      <c r="C32" s="250" t="s">
        <v>256</v>
      </c>
      <c r="D32" s="250" t="s">
        <v>341</v>
      </c>
      <c r="G32" s="259"/>
      <c r="H32" s="250" t="s">
        <v>257</v>
      </c>
      <c r="I32" s="250" t="s">
        <v>338</v>
      </c>
    </row>
    <row r="33" spans="2:9" x14ac:dyDescent="0.3">
      <c r="B33" s="259"/>
      <c r="C33" s="250" t="s">
        <v>258</v>
      </c>
      <c r="D33" s="250" t="s">
        <v>341</v>
      </c>
      <c r="G33" s="259"/>
      <c r="H33" s="250" t="s">
        <v>259</v>
      </c>
      <c r="I33" s="250" t="s">
        <v>338</v>
      </c>
    </row>
    <row r="34" spans="2:9" x14ac:dyDescent="0.3">
      <c r="B34" s="259"/>
      <c r="C34" s="250" t="s">
        <v>64</v>
      </c>
      <c r="D34" s="250" t="s">
        <v>341</v>
      </c>
      <c r="E34" s="261"/>
      <c r="G34" s="259"/>
      <c r="H34" s="250" t="s">
        <v>260</v>
      </c>
      <c r="I34" s="250" t="s">
        <v>338</v>
      </c>
    </row>
    <row r="35" spans="2:9" x14ac:dyDescent="0.3">
      <c r="B35" s="260"/>
      <c r="C35" s="250" t="s">
        <v>62</v>
      </c>
      <c r="D35" s="250" t="s">
        <v>341</v>
      </c>
      <c r="E35" s="261"/>
      <c r="G35" s="259"/>
      <c r="H35" s="250" t="s">
        <v>261</v>
      </c>
      <c r="I35" s="250" t="s">
        <v>338</v>
      </c>
    </row>
    <row r="36" spans="2:9" x14ac:dyDescent="0.3">
      <c r="B36" s="262" t="s">
        <v>26</v>
      </c>
      <c r="C36" s="250" t="s">
        <v>49</v>
      </c>
      <c r="D36" s="250" t="s">
        <v>344</v>
      </c>
      <c r="G36" s="259"/>
      <c r="H36" s="250" t="s">
        <v>262</v>
      </c>
      <c r="I36" s="250" t="s">
        <v>338</v>
      </c>
    </row>
    <row r="37" spans="2:9" x14ac:dyDescent="0.3">
      <c r="B37" s="262"/>
      <c r="C37" s="250" t="s">
        <v>27</v>
      </c>
      <c r="D37" s="250" t="s">
        <v>344</v>
      </c>
      <c r="G37" s="260"/>
      <c r="H37" s="250" t="s">
        <v>263</v>
      </c>
      <c r="I37" s="250" t="s">
        <v>338</v>
      </c>
    </row>
    <row r="38" spans="2:9" x14ac:dyDescent="0.3">
      <c r="B38" s="262"/>
      <c r="C38" s="250" t="s">
        <v>360</v>
      </c>
      <c r="D38" s="250" t="s">
        <v>344</v>
      </c>
      <c r="G38" s="258" t="s">
        <v>25</v>
      </c>
      <c r="H38" s="250" t="s">
        <v>264</v>
      </c>
      <c r="I38" s="250" t="s">
        <v>338</v>
      </c>
    </row>
    <row r="39" spans="2:9" x14ac:dyDescent="0.3">
      <c r="B39" s="262"/>
      <c r="C39" s="250" t="s">
        <v>50</v>
      </c>
      <c r="D39" s="250" t="s">
        <v>344</v>
      </c>
      <c r="G39" s="259"/>
      <c r="H39" s="250" t="s">
        <v>359</v>
      </c>
      <c r="I39" s="250" t="s">
        <v>338</v>
      </c>
    </row>
    <row r="40" spans="2:9" x14ac:dyDescent="0.3">
      <c r="B40" s="262"/>
      <c r="C40" s="250" t="s">
        <v>358</v>
      </c>
      <c r="D40" s="250" t="s">
        <v>344</v>
      </c>
      <c r="G40" s="259"/>
      <c r="H40" s="250" t="s">
        <v>357</v>
      </c>
      <c r="I40" s="250" t="s">
        <v>338</v>
      </c>
    </row>
    <row r="41" spans="2:9" x14ac:dyDescent="0.3">
      <c r="B41" s="262"/>
      <c r="C41" s="250" t="s">
        <v>356</v>
      </c>
      <c r="D41" s="250" t="s">
        <v>341</v>
      </c>
      <c r="G41" s="259"/>
      <c r="H41" s="250" t="s">
        <v>355</v>
      </c>
      <c r="I41" s="250" t="s">
        <v>338</v>
      </c>
    </row>
    <row r="42" spans="2:9" x14ac:dyDescent="0.3">
      <c r="B42" s="262"/>
      <c r="C42" s="250" t="s">
        <v>354</v>
      </c>
      <c r="D42" s="250" t="s">
        <v>341</v>
      </c>
      <c r="G42" s="260"/>
      <c r="H42" s="250" t="s">
        <v>353</v>
      </c>
      <c r="I42" s="250" t="s">
        <v>338</v>
      </c>
    </row>
    <row r="43" spans="2:9" x14ac:dyDescent="0.3">
      <c r="B43" s="262"/>
      <c r="C43" s="250" t="s">
        <v>352</v>
      </c>
      <c r="D43" s="250" t="s">
        <v>341</v>
      </c>
      <c r="G43" s="258" t="s">
        <v>20</v>
      </c>
      <c r="H43" s="250" t="s">
        <v>266</v>
      </c>
      <c r="I43" s="250" t="s">
        <v>338</v>
      </c>
    </row>
    <row r="44" spans="2:9" ht="14" customHeight="1" x14ac:dyDescent="0.3">
      <c r="B44" s="262"/>
      <c r="C44" s="250" t="s">
        <v>351</v>
      </c>
      <c r="D44" s="250" t="s">
        <v>341</v>
      </c>
      <c r="G44" s="259"/>
      <c r="H44" s="250" t="s">
        <v>267</v>
      </c>
      <c r="I44" s="250" t="s">
        <v>338</v>
      </c>
    </row>
    <row r="45" spans="2:9" x14ac:dyDescent="0.3">
      <c r="B45" s="262"/>
      <c r="C45" s="250" t="s">
        <v>350</v>
      </c>
      <c r="D45" s="250" t="s">
        <v>341</v>
      </c>
      <c r="G45" s="259"/>
      <c r="H45" s="250" t="s">
        <v>268</v>
      </c>
      <c r="I45" s="250" t="s">
        <v>338</v>
      </c>
    </row>
    <row r="46" spans="2:9" x14ac:dyDescent="0.3">
      <c r="B46" s="262"/>
      <c r="C46" s="250" t="s">
        <v>65</v>
      </c>
      <c r="D46" s="250" t="s">
        <v>341</v>
      </c>
      <c r="G46" s="259"/>
      <c r="H46" s="250" t="s">
        <v>269</v>
      </c>
      <c r="I46" s="250" t="s">
        <v>338</v>
      </c>
    </row>
    <row r="47" spans="2:9" x14ac:dyDescent="0.3">
      <c r="B47" s="262"/>
      <c r="C47" s="250" t="s">
        <v>349</v>
      </c>
      <c r="D47" s="250" t="s">
        <v>341</v>
      </c>
      <c r="G47" s="259"/>
      <c r="H47" s="250" t="s">
        <v>270</v>
      </c>
      <c r="I47" s="250" t="s">
        <v>338</v>
      </c>
    </row>
    <row r="48" spans="2:9" x14ac:dyDescent="0.3">
      <c r="B48" s="262"/>
      <c r="C48" s="250" t="s">
        <v>348</v>
      </c>
      <c r="D48" s="250" t="s">
        <v>341</v>
      </c>
      <c r="G48" s="259"/>
      <c r="H48" s="250" t="s">
        <v>272</v>
      </c>
      <c r="I48" s="250" t="s">
        <v>338</v>
      </c>
    </row>
    <row r="49" spans="2:9" x14ac:dyDescent="0.3">
      <c r="B49" s="262"/>
      <c r="C49" s="250" t="s">
        <v>347</v>
      </c>
      <c r="D49" s="250" t="s">
        <v>341</v>
      </c>
      <c r="G49" s="259"/>
      <c r="H49" s="250" t="s">
        <v>274</v>
      </c>
      <c r="I49" s="250" t="s">
        <v>338</v>
      </c>
    </row>
    <row r="50" spans="2:9" x14ac:dyDescent="0.3">
      <c r="B50" s="262"/>
      <c r="C50" s="250" t="s">
        <v>273</v>
      </c>
      <c r="D50" s="250" t="s">
        <v>341</v>
      </c>
      <c r="G50" s="259"/>
      <c r="H50" s="250" t="s">
        <v>346</v>
      </c>
      <c r="I50" s="250" t="s">
        <v>338</v>
      </c>
    </row>
    <row r="51" spans="2:9" x14ac:dyDescent="0.3">
      <c r="B51" s="258" t="s">
        <v>20</v>
      </c>
      <c r="C51" s="250" t="s">
        <v>8</v>
      </c>
      <c r="D51" s="250" t="s">
        <v>344</v>
      </c>
      <c r="G51" s="259"/>
      <c r="H51" s="250" t="s">
        <v>275</v>
      </c>
      <c r="I51" s="250" t="s">
        <v>338</v>
      </c>
    </row>
    <row r="52" spans="2:9" x14ac:dyDescent="0.3">
      <c r="B52" s="259"/>
      <c r="C52" s="250" t="s">
        <v>19</v>
      </c>
      <c r="D52" s="250" t="s">
        <v>344</v>
      </c>
      <c r="G52" s="259"/>
      <c r="H52" s="250" t="s">
        <v>41</v>
      </c>
      <c r="I52" s="250" t="s">
        <v>338</v>
      </c>
    </row>
    <row r="53" spans="2:9" x14ac:dyDescent="0.3">
      <c r="B53" s="259"/>
      <c r="C53" s="250" t="s">
        <v>345</v>
      </c>
      <c r="D53" s="250" t="s">
        <v>344</v>
      </c>
      <c r="G53" s="259"/>
      <c r="H53" s="250" t="s">
        <v>44</v>
      </c>
      <c r="I53" s="250" t="s">
        <v>338</v>
      </c>
    </row>
    <row r="54" spans="2:9" x14ac:dyDescent="0.3">
      <c r="B54" s="259"/>
      <c r="C54" s="250" t="s">
        <v>343</v>
      </c>
      <c r="D54" s="250" t="s">
        <v>341</v>
      </c>
      <c r="G54" s="259"/>
      <c r="H54" s="250" t="s">
        <v>18</v>
      </c>
      <c r="I54" s="250" t="s">
        <v>338</v>
      </c>
    </row>
    <row r="55" spans="2:9" x14ac:dyDescent="0.3">
      <c r="B55" s="260"/>
      <c r="C55" s="250" t="s">
        <v>342</v>
      </c>
      <c r="D55" s="250" t="s">
        <v>341</v>
      </c>
      <c r="G55" s="259"/>
      <c r="H55" s="250" t="s">
        <v>277</v>
      </c>
      <c r="I55" s="250" t="s">
        <v>338</v>
      </c>
    </row>
    <row r="56" spans="2:9" x14ac:dyDescent="0.3">
      <c r="G56" s="259"/>
      <c r="H56" s="263" t="s">
        <v>22</v>
      </c>
      <c r="I56" s="250" t="s">
        <v>338</v>
      </c>
    </row>
    <row r="57" spans="2:9" x14ac:dyDescent="0.3">
      <c r="G57" s="260"/>
      <c r="H57" s="263" t="s">
        <v>68</v>
      </c>
      <c r="I57" s="250" t="s">
        <v>338</v>
      </c>
    </row>
    <row r="58" spans="2:9" x14ac:dyDescent="0.3">
      <c r="G58" s="258" t="s">
        <v>26</v>
      </c>
      <c r="H58" s="250" t="s">
        <v>340</v>
      </c>
      <c r="I58" s="250" t="s">
        <v>338</v>
      </c>
    </row>
    <row r="59" spans="2:9" x14ac:dyDescent="0.3">
      <c r="G59" s="259"/>
      <c r="H59" s="264" t="s">
        <v>278</v>
      </c>
      <c r="I59" s="250" t="s">
        <v>338</v>
      </c>
    </row>
    <row r="60" spans="2:9" x14ac:dyDescent="0.3">
      <c r="G60" s="259"/>
      <c r="H60" s="264" t="s">
        <v>279</v>
      </c>
      <c r="I60" s="250" t="s">
        <v>338</v>
      </c>
    </row>
    <row r="61" spans="2:9" x14ac:dyDescent="0.3">
      <c r="G61" s="259"/>
      <c r="H61" s="264" t="s">
        <v>280</v>
      </c>
      <c r="I61" s="250" t="s">
        <v>338</v>
      </c>
    </row>
    <row r="62" spans="2:9" x14ac:dyDescent="0.3">
      <c r="G62" s="259"/>
      <c r="H62" s="264" t="s">
        <v>281</v>
      </c>
      <c r="I62" s="250" t="s">
        <v>338</v>
      </c>
    </row>
    <row r="63" spans="2:9" x14ac:dyDescent="0.3">
      <c r="G63" s="259"/>
      <c r="H63" s="264" t="s">
        <v>282</v>
      </c>
      <c r="I63" s="250" t="s">
        <v>338</v>
      </c>
    </row>
    <row r="64" spans="2:9" x14ac:dyDescent="0.3">
      <c r="G64" s="259"/>
      <c r="H64" s="264" t="s">
        <v>283</v>
      </c>
      <c r="I64" s="250" t="s">
        <v>338</v>
      </c>
    </row>
    <row r="65" spans="7:9" x14ac:dyDescent="0.3">
      <c r="G65" s="259"/>
      <c r="H65" s="264" t="s">
        <v>284</v>
      </c>
      <c r="I65" s="250" t="s">
        <v>338</v>
      </c>
    </row>
    <row r="66" spans="7:9" x14ac:dyDescent="0.3">
      <c r="G66" s="259"/>
      <c r="H66" s="264" t="s">
        <v>285</v>
      </c>
      <c r="I66" s="250" t="s">
        <v>338</v>
      </c>
    </row>
    <row r="67" spans="7:9" x14ac:dyDescent="0.3">
      <c r="G67" s="259"/>
      <c r="H67" s="264" t="s">
        <v>286</v>
      </c>
      <c r="I67" s="250" t="s">
        <v>338</v>
      </c>
    </row>
    <row r="68" spans="7:9" x14ac:dyDescent="0.3">
      <c r="G68" s="259"/>
      <c r="H68" s="264" t="s">
        <v>287</v>
      </c>
      <c r="I68" s="250" t="s">
        <v>338</v>
      </c>
    </row>
    <row r="69" spans="7:9" x14ac:dyDescent="0.3">
      <c r="G69" s="259"/>
      <c r="H69" s="264" t="s">
        <v>288</v>
      </c>
      <c r="I69" s="250" t="s">
        <v>338</v>
      </c>
    </row>
    <row r="70" spans="7:9" x14ac:dyDescent="0.3">
      <c r="G70" s="259"/>
      <c r="H70" s="264" t="s">
        <v>290</v>
      </c>
      <c r="I70" s="250" t="s">
        <v>338</v>
      </c>
    </row>
    <row r="71" spans="7:9" x14ac:dyDescent="0.3">
      <c r="G71" s="259"/>
      <c r="H71" s="264" t="s">
        <v>291</v>
      </c>
      <c r="I71" s="250" t="s">
        <v>338</v>
      </c>
    </row>
    <row r="72" spans="7:9" x14ac:dyDescent="0.3">
      <c r="G72" s="259"/>
      <c r="H72" s="264" t="s">
        <v>292</v>
      </c>
      <c r="I72" s="250" t="s">
        <v>338</v>
      </c>
    </row>
    <row r="73" spans="7:9" x14ac:dyDescent="0.3">
      <c r="G73" s="259"/>
      <c r="H73" s="264" t="s">
        <v>293</v>
      </c>
      <c r="I73" s="250" t="s">
        <v>338</v>
      </c>
    </row>
    <row r="74" spans="7:9" x14ac:dyDescent="0.3">
      <c r="G74" s="260"/>
      <c r="H74" s="250" t="s">
        <v>339</v>
      </c>
      <c r="I74" s="250" t="s">
        <v>338</v>
      </c>
    </row>
    <row r="75" spans="7:9" x14ac:dyDescent="0.3">
      <c r="G75" s="265"/>
    </row>
  </sheetData>
  <mergeCells count="13">
    <mergeCell ref="G43:G57"/>
    <mergeCell ref="B51:B55"/>
    <mergeCell ref="G58:G74"/>
    <mergeCell ref="B19:D19"/>
    <mergeCell ref="G19:N19"/>
    <mergeCell ref="B21:B22"/>
    <mergeCell ref="G21:G22"/>
    <mergeCell ref="G23:G26"/>
    <mergeCell ref="B24:B28"/>
    <mergeCell ref="G27:G37"/>
    <mergeCell ref="B29:B35"/>
    <mergeCell ref="B36:B50"/>
    <mergeCell ref="G38:G42"/>
  </mergeCells>
  <phoneticPr fontId="5" type="noConversion"/>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7CD57-AE79-4D1D-8243-D9A42F27FC84}">
  <dimension ref="A1:V90"/>
  <sheetViews>
    <sheetView topLeftCell="A70" zoomScale="85" zoomScaleNormal="85" workbookViewId="0">
      <selection activeCell="V9" sqref="V9:V10"/>
    </sheetView>
  </sheetViews>
  <sheetFormatPr defaultColWidth="8.6640625" defaultRowHeight="14" x14ac:dyDescent="0.3"/>
  <cols>
    <col min="1" max="1" width="15" style="66" customWidth="1"/>
    <col min="2" max="3" width="8.6640625" style="66"/>
    <col min="4" max="9" width="8.75" style="66" customWidth="1"/>
    <col min="10" max="10" width="12" style="66" customWidth="1"/>
    <col min="11" max="11" width="8.6640625" style="66"/>
    <col min="12" max="12" width="14.58203125" style="66" customWidth="1"/>
    <col min="13" max="13" width="15" style="66" customWidth="1"/>
    <col min="14" max="21" width="8.6640625" style="66"/>
    <col min="22" max="22" width="11.33203125" style="66" customWidth="1"/>
    <col min="23" max="16384" width="8.6640625" style="66"/>
  </cols>
  <sheetData>
    <row r="1" spans="1:22" x14ac:dyDescent="0.3">
      <c r="A1" s="136" t="s">
        <v>294</v>
      </c>
      <c r="B1" s="136"/>
      <c r="C1" s="136"/>
      <c r="D1" s="136"/>
      <c r="E1" s="136"/>
      <c r="F1" s="136"/>
      <c r="G1" s="136"/>
      <c r="H1" s="136"/>
      <c r="I1" s="136"/>
      <c r="J1" s="136"/>
      <c r="M1" s="135" t="s">
        <v>377</v>
      </c>
      <c r="N1" s="135"/>
      <c r="O1" s="135"/>
      <c r="P1" s="135"/>
      <c r="Q1" s="135"/>
      <c r="R1" s="135"/>
      <c r="S1" s="135"/>
      <c r="T1" s="135"/>
      <c r="U1" s="135"/>
      <c r="V1" s="135"/>
    </row>
    <row r="2" spans="1:22" x14ac:dyDescent="0.3">
      <c r="A2" s="73" t="s">
        <v>373</v>
      </c>
      <c r="L2" s="66" t="s">
        <v>30</v>
      </c>
      <c r="M2" s="74" t="s">
        <v>28</v>
      </c>
      <c r="N2" s="75" t="s">
        <v>29</v>
      </c>
      <c r="O2" s="75"/>
      <c r="P2" s="75" t="s">
        <v>378</v>
      </c>
      <c r="Q2" s="51" t="s">
        <v>298</v>
      </c>
      <c r="R2" s="75" t="s">
        <v>299</v>
      </c>
      <c r="S2" s="75" t="s">
        <v>300</v>
      </c>
      <c r="T2" s="75" t="s">
        <v>31</v>
      </c>
      <c r="U2" s="76" t="s">
        <v>32</v>
      </c>
      <c r="V2" s="65" t="s">
        <v>374</v>
      </c>
    </row>
    <row r="3" spans="1:22" x14ac:dyDescent="0.3">
      <c r="A3" s="74" t="s">
        <v>28</v>
      </c>
      <c r="B3" s="75" t="s">
        <v>29</v>
      </c>
      <c r="C3" s="75"/>
      <c r="D3" s="75" t="s">
        <v>378</v>
      </c>
      <c r="E3" s="51" t="s">
        <v>298</v>
      </c>
      <c r="F3" s="75" t="s">
        <v>299</v>
      </c>
      <c r="G3" s="75" t="s">
        <v>300</v>
      </c>
      <c r="H3" s="75" t="s">
        <v>31</v>
      </c>
      <c r="I3" s="76" t="s">
        <v>32</v>
      </c>
      <c r="J3" s="65" t="s">
        <v>374</v>
      </c>
      <c r="K3" s="77"/>
      <c r="L3" s="134" t="s">
        <v>379</v>
      </c>
      <c r="M3" s="111" t="s">
        <v>380</v>
      </c>
      <c r="N3" s="113" t="s">
        <v>372</v>
      </c>
      <c r="O3" s="78" t="s">
        <v>295</v>
      </c>
      <c r="P3" s="78">
        <v>48</v>
      </c>
      <c r="Q3" s="78">
        <v>60</v>
      </c>
      <c r="R3" s="78">
        <v>5</v>
      </c>
      <c r="S3" s="78">
        <v>0</v>
      </c>
      <c r="T3" s="105">
        <f>SUM(P4:S4)</f>
        <v>54.0311004784689</v>
      </c>
      <c r="U3" s="106">
        <v>3</v>
      </c>
      <c r="V3" s="107" t="s">
        <v>344</v>
      </c>
    </row>
    <row r="4" spans="1:22" x14ac:dyDescent="0.3">
      <c r="A4" s="111" t="s">
        <v>380</v>
      </c>
      <c r="B4" s="113" t="s">
        <v>372</v>
      </c>
      <c r="C4" s="78" t="s">
        <v>295</v>
      </c>
      <c r="D4" s="78">
        <v>48</v>
      </c>
      <c r="E4" s="78">
        <v>60</v>
      </c>
      <c r="F4" s="78">
        <v>5</v>
      </c>
      <c r="G4" s="78">
        <v>0</v>
      </c>
      <c r="H4" s="105">
        <f>SUM(D5:G5)</f>
        <v>90</v>
      </c>
      <c r="I4" s="106">
        <v>1</v>
      </c>
      <c r="J4" s="104" t="s">
        <v>344</v>
      </c>
      <c r="L4" s="134"/>
      <c r="M4" s="112"/>
      <c r="N4" s="113"/>
      <c r="O4" s="79" t="s">
        <v>296</v>
      </c>
      <c r="P4" s="79">
        <f>P3/$P$9*60</f>
        <v>43.63636363636364</v>
      </c>
      <c r="Q4" s="79">
        <f>Q3/$Q$9*20</f>
        <v>7.8947368421052637</v>
      </c>
      <c r="R4" s="79">
        <f>R3/$R$5*10</f>
        <v>2.5</v>
      </c>
      <c r="S4" s="79">
        <f>S3/$S$5*10</f>
        <v>0</v>
      </c>
      <c r="T4" s="105"/>
      <c r="U4" s="106"/>
      <c r="V4" s="108"/>
    </row>
    <row r="5" spans="1:22" x14ac:dyDescent="0.3">
      <c r="A5" s="112"/>
      <c r="B5" s="113"/>
      <c r="C5" s="79" t="s">
        <v>296</v>
      </c>
      <c r="D5" s="79">
        <f>D4/48*60</f>
        <v>60</v>
      </c>
      <c r="E5" s="79">
        <f>E4/60*20</f>
        <v>20</v>
      </c>
      <c r="F5" s="79">
        <f>F4/5*10</f>
        <v>10</v>
      </c>
      <c r="G5" s="79">
        <v>0</v>
      </c>
      <c r="H5" s="105"/>
      <c r="I5" s="106"/>
      <c r="J5" s="104"/>
      <c r="L5" s="134" t="s">
        <v>381</v>
      </c>
      <c r="M5" s="111" t="s">
        <v>297</v>
      </c>
      <c r="N5" s="113" t="s">
        <v>368</v>
      </c>
      <c r="O5" s="78" t="s">
        <v>295</v>
      </c>
      <c r="P5" s="78">
        <v>3</v>
      </c>
      <c r="Q5" s="78">
        <v>66.75</v>
      </c>
      <c r="R5" s="78">
        <v>20</v>
      </c>
      <c r="S5" s="78">
        <v>15</v>
      </c>
      <c r="T5" s="105">
        <f>SUM(P6:S6)</f>
        <v>31.510167464114833</v>
      </c>
      <c r="U5" s="104">
        <v>4</v>
      </c>
      <c r="V5" s="104" t="s">
        <v>341</v>
      </c>
    </row>
    <row r="6" spans="1:22" x14ac:dyDescent="0.3">
      <c r="A6" s="111" t="s">
        <v>382</v>
      </c>
      <c r="B6" s="113" t="s">
        <v>247</v>
      </c>
      <c r="C6" s="78" t="s">
        <v>295</v>
      </c>
      <c r="D6" s="78">
        <v>25</v>
      </c>
      <c r="E6" s="78">
        <v>60</v>
      </c>
      <c r="F6" s="78">
        <v>0</v>
      </c>
      <c r="G6" s="78">
        <v>0</v>
      </c>
      <c r="H6" s="105">
        <f>SUM(D7:G7)</f>
        <v>51.25</v>
      </c>
      <c r="I6" s="106">
        <v>2</v>
      </c>
      <c r="J6" s="104" t="s">
        <v>341</v>
      </c>
      <c r="L6" s="134"/>
      <c r="M6" s="112"/>
      <c r="N6" s="113"/>
      <c r="O6" s="79" t="s">
        <v>296</v>
      </c>
      <c r="P6" s="79">
        <f>P5/$P$9*60</f>
        <v>2.7272727272727275</v>
      </c>
      <c r="Q6" s="79">
        <f>Q5/$Q$9*20</f>
        <v>8.7828947368421044</v>
      </c>
      <c r="R6" s="79">
        <f>R5/$R$5*10</f>
        <v>10</v>
      </c>
      <c r="S6" s="79">
        <f>S5/$S$5*10</f>
        <v>10</v>
      </c>
      <c r="T6" s="105"/>
      <c r="U6" s="104"/>
      <c r="V6" s="104"/>
    </row>
    <row r="7" spans="1:22" x14ac:dyDescent="0.3">
      <c r="A7" s="112"/>
      <c r="B7" s="113"/>
      <c r="C7" s="79" t="s">
        <v>296</v>
      </c>
      <c r="D7" s="79">
        <f>D6/48*60</f>
        <v>31.250000000000004</v>
      </c>
      <c r="E7" s="79">
        <f>E6/60*20</f>
        <v>20</v>
      </c>
      <c r="F7" s="79">
        <f>F6/5*10</f>
        <v>0</v>
      </c>
      <c r="G7" s="79">
        <v>0</v>
      </c>
      <c r="H7" s="105"/>
      <c r="I7" s="106"/>
      <c r="J7" s="104"/>
      <c r="L7" s="134" t="s">
        <v>383</v>
      </c>
      <c r="M7" s="119">
        <v>2021111010077</v>
      </c>
      <c r="N7" s="121" t="s">
        <v>358</v>
      </c>
      <c r="O7" s="80" t="s">
        <v>295</v>
      </c>
      <c r="P7" s="80">
        <v>58</v>
      </c>
      <c r="Q7" s="80">
        <v>115</v>
      </c>
      <c r="R7" s="80">
        <v>20</v>
      </c>
      <c r="S7" s="80">
        <v>10</v>
      </c>
      <c r="T7" s="105">
        <f>SUM(P8:S8)</f>
        <v>84.525518341307816</v>
      </c>
      <c r="U7" s="104">
        <v>2</v>
      </c>
      <c r="V7" s="107" t="s">
        <v>344</v>
      </c>
    </row>
    <row r="8" spans="1:22" x14ac:dyDescent="0.3">
      <c r="L8" s="134"/>
      <c r="M8" s="120"/>
      <c r="N8" s="122"/>
      <c r="O8" s="81" t="s">
        <v>296</v>
      </c>
      <c r="P8" s="79">
        <f>P7/$P$9*60</f>
        <v>52.727272727272727</v>
      </c>
      <c r="Q8" s="79">
        <f>Q7/$Q$9*20</f>
        <v>15.131578947368421</v>
      </c>
      <c r="R8" s="79">
        <f>R7/$R$5*10</f>
        <v>10</v>
      </c>
      <c r="S8" s="79">
        <f>S7/$S$5*10</f>
        <v>6.6666666666666661</v>
      </c>
      <c r="T8" s="105"/>
      <c r="U8" s="104"/>
      <c r="V8" s="108"/>
    </row>
    <row r="9" spans="1:22" x14ac:dyDescent="0.3">
      <c r="A9" s="73" t="s">
        <v>21</v>
      </c>
      <c r="L9" s="134" t="s">
        <v>384</v>
      </c>
      <c r="M9" s="111" t="s">
        <v>385</v>
      </c>
      <c r="N9" s="113" t="s">
        <v>36</v>
      </c>
      <c r="O9" s="78" t="s">
        <v>295</v>
      </c>
      <c r="P9" s="78">
        <v>66</v>
      </c>
      <c r="Q9" s="78">
        <v>152</v>
      </c>
      <c r="R9" s="78">
        <v>20</v>
      </c>
      <c r="S9" s="78">
        <v>0</v>
      </c>
      <c r="T9" s="105">
        <f>SUM(P10:S10)</f>
        <v>90</v>
      </c>
      <c r="U9" s="104">
        <v>1</v>
      </c>
      <c r="V9" s="107" t="s">
        <v>344</v>
      </c>
    </row>
    <row r="10" spans="1:22" x14ac:dyDescent="0.3">
      <c r="A10" s="74" t="s">
        <v>28</v>
      </c>
      <c r="B10" s="75" t="s">
        <v>29</v>
      </c>
      <c r="C10" s="75"/>
      <c r="D10" s="75" t="s">
        <v>378</v>
      </c>
      <c r="E10" s="51" t="s">
        <v>298</v>
      </c>
      <c r="F10" s="75" t="s">
        <v>299</v>
      </c>
      <c r="G10" s="75" t="s">
        <v>300</v>
      </c>
      <c r="H10" s="75" t="s">
        <v>31</v>
      </c>
      <c r="I10" s="76" t="s">
        <v>32</v>
      </c>
      <c r="J10" s="65" t="s">
        <v>374</v>
      </c>
      <c r="K10" s="77"/>
      <c r="L10" s="134"/>
      <c r="M10" s="112">
        <v>2021111010056</v>
      </c>
      <c r="N10" s="113" t="s">
        <v>36</v>
      </c>
      <c r="O10" s="79" t="s">
        <v>296</v>
      </c>
      <c r="P10" s="79">
        <f>P9/$P$9*60</f>
        <v>60</v>
      </c>
      <c r="Q10" s="79">
        <f>Q9/$Q$9*20</f>
        <v>20</v>
      </c>
      <c r="R10" s="79">
        <f>R9/$R$5*10</f>
        <v>10</v>
      </c>
      <c r="S10" s="79">
        <f>S9/$S$5*10</f>
        <v>0</v>
      </c>
      <c r="T10" s="105"/>
      <c r="U10" s="104"/>
      <c r="V10" s="108"/>
    </row>
    <row r="11" spans="1:22" x14ac:dyDescent="0.3">
      <c r="A11" s="111" t="s">
        <v>297</v>
      </c>
      <c r="B11" s="113" t="s">
        <v>368</v>
      </c>
      <c r="C11" s="78" t="s">
        <v>295</v>
      </c>
      <c r="D11" s="78">
        <v>3</v>
      </c>
      <c r="E11" s="78">
        <v>66.75</v>
      </c>
      <c r="F11" s="78">
        <v>20</v>
      </c>
      <c r="G11" s="78">
        <v>15</v>
      </c>
      <c r="H11" s="105">
        <f>SUM(D12:G12)</f>
        <v>100</v>
      </c>
      <c r="I11" s="106">
        <v>1</v>
      </c>
      <c r="J11" s="118" t="s">
        <v>341</v>
      </c>
      <c r="L11" s="133" t="s">
        <v>386</v>
      </c>
      <c r="M11" s="133"/>
      <c r="N11" s="133"/>
      <c r="O11" s="133"/>
      <c r="P11" s="133"/>
      <c r="Q11" s="133"/>
      <c r="R11" s="133"/>
      <c r="S11" s="133"/>
      <c r="T11" s="133"/>
      <c r="U11" s="133"/>
    </row>
    <row r="12" spans="1:22" x14ac:dyDescent="0.3">
      <c r="A12" s="112"/>
      <c r="B12" s="113"/>
      <c r="C12" s="79" t="s">
        <v>296</v>
      </c>
      <c r="D12" s="79">
        <v>60</v>
      </c>
      <c r="E12" s="79">
        <v>20</v>
      </c>
      <c r="F12" s="79">
        <v>10</v>
      </c>
      <c r="G12" s="79">
        <v>10</v>
      </c>
      <c r="H12" s="105"/>
      <c r="I12" s="106"/>
      <c r="J12" s="118"/>
      <c r="L12" s="82"/>
    </row>
    <row r="13" spans="1:22" x14ac:dyDescent="0.3">
      <c r="L13" s="82"/>
    </row>
    <row r="14" spans="1:22" x14ac:dyDescent="0.3">
      <c r="A14" s="73" t="s">
        <v>362</v>
      </c>
      <c r="B14" s="73"/>
      <c r="L14" s="82"/>
    </row>
    <row r="15" spans="1:22" x14ac:dyDescent="0.3">
      <c r="A15" s="74" t="s">
        <v>28</v>
      </c>
      <c r="B15" s="75" t="s">
        <v>29</v>
      </c>
      <c r="C15" s="75"/>
      <c r="D15" s="75" t="s">
        <v>378</v>
      </c>
      <c r="E15" s="51" t="s">
        <v>298</v>
      </c>
      <c r="F15" s="75" t="s">
        <v>299</v>
      </c>
      <c r="G15" s="75" t="s">
        <v>300</v>
      </c>
      <c r="H15" s="75" t="s">
        <v>31</v>
      </c>
      <c r="I15" s="76" t="s">
        <v>32</v>
      </c>
      <c r="J15" s="65" t="s">
        <v>374</v>
      </c>
      <c r="M15" s="135" t="s">
        <v>387</v>
      </c>
      <c r="N15" s="135"/>
      <c r="O15" s="135"/>
      <c r="P15" s="135"/>
      <c r="Q15" s="135"/>
      <c r="R15" s="135"/>
      <c r="S15" s="135"/>
      <c r="T15" s="135"/>
      <c r="U15" s="135"/>
      <c r="V15" s="135"/>
    </row>
    <row r="16" spans="1:22" x14ac:dyDescent="0.3">
      <c r="A16" s="102" t="s">
        <v>301</v>
      </c>
      <c r="B16" s="104" t="s">
        <v>367</v>
      </c>
      <c r="C16" s="78" t="s">
        <v>295</v>
      </c>
      <c r="D16" s="78">
        <v>25</v>
      </c>
      <c r="E16" s="78">
        <v>60</v>
      </c>
      <c r="F16" s="78">
        <v>0</v>
      </c>
      <c r="G16" s="78">
        <v>20</v>
      </c>
      <c r="H16" s="105">
        <f>SUM(D17:G17)</f>
        <v>78.571428571428598</v>
      </c>
      <c r="I16" s="106">
        <v>1</v>
      </c>
      <c r="J16" s="104" t="s">
        <v>344</v>
      </c>
      <c r="L16" s="66" t="s">
        <v>30</v>
      </c>
      <c r="M16" s="74" t="s">
        <v>28</v>
      </c>
      <c r="N16" s="75" t="s">
        <v>29</v>
      </c>
      <c r="O16" s="75"/>
      <c r="P16" s="75" t="s">
        <v>378</v>
      </c>
      <c r="Q16" s="51" t="s">
        <v>298</v>
      </c>
      <c r="R16" s="75" t="s">
        <v>299</v>
      </c>
      <c r="S16" s="75" t="s">
        <v>300</v>
      </c>
      <c r="T16" s="75" t="s">
        <v>31</v>
      </c>
      <c r="U16" s="76" t="s">
        <v>32</v>
      </c>
      <c r="V16" s="65" t="s">
        <v>374</v>
      </c>
    </row>
    <row r="17" spans="1:22" x14ac:dyDescent="0.3">
      <c r="A17" s="103"/>
      <c r="B17" s="104"/>
      <c r="C17" s="79" t="s">
        <v>296</v>
      </c>
      <c r="D17" s="79">
        <v>53.571428571428598</v>
      </c>
      <c r="E17" s="79">
        <v>15</v>
      </c>
      <c r="F17" s="79">
        <v>0</v>
      </c>
      <c r="G17" s="79">
        <v>10</v>
      </c>
      <c r="H17" s="105"/>
      <c r="I17" s="106"/>
      <c r="J17" s="104"/>
      <c r="L17" s="134" t="s">
        <v>388</v>
      </c>
      <c r="M17" s="114">
        <v>2021111010074</v>
      </c>
      <c r="N17" s="116" t="s">
        <v>273</v>
      </c>
      <c r="O17" s="78" t="s">
        <v>295</v>
      </c>
      <c r="P17" s="78">
        <v>28</v>
      </c>
      <c r="Q17" s="78">
        <v>68.25</v>
      </c>
      <c r="R17" s="78">
        <v>0</v>
      </c>
      <c r="S17" s="78">
        <v>0</v>
      </c>
      <c r="T17" s="105">
        <f>SUM(P18:S18)</f>
        <v>48.72756071805702</v>
      </c>
      <c r="U17" s="106">
        <v>3</v>
      </c>
      <c r="V17" s="107" t="s">
        <v>341</v>
      </c>
    </row>
    <row r="18" spans="1:22" x14ac:dyDescent="0.3">
      <c r="A18" s="102" t="s">
        <v>302</v>
      </c>
      <c r="B18" s="104" t="s">
        <v>366</v>
      </c>
      <c r="C18" s="78" t="s">
        <v>295</v>
      </c>
      <c r="D18" s="78">
        <v>28</v>
      </c>
      <c r="E18" s="78">
        <v>60</v>
      </c>
      <c r="F18" s="78">
        <v>0</v>
      </c>
      <c r="G18" s="78">
        <v>0</v>
      </c>
      <c r="H18" s="105">
        <f>SUM(D19:G19)</f>
        <v>75</v>
      </c>
      <c r="I18" s="106">
        <v>2</v>
      </c>
      <c r="J18" s="104" t="s">
        <v>344</v>
      </c>
      <c r="L18" s="134"/>
      <c r="M18" s="115"/>
      <c r="N18" s="117"/>
      <c r="O18" s="79" t="s">
        <v>296</v>
      </c>
      <c r="P18" s="79">
        <f>P17/$P$23*60</f>
        <v>35</v>
      </c>
      <c r="Q18" s="79">
        <f>Q17/$Q$21*20</f>
        <v>13.72756071805702</v>
      </c>
      <c r="R18" s="79">
        <v>0</v>
      </c>
      <c r="S18" s="79">
        <v>0</v>
      </c>
      <c r="T18" s="105"/>
      <c r="U18" s="106"/>
      <c r="V18" s="108"/>
    </row>
    <row r="19" spans="1:22" x14ac:dyDescent="0.3">
      <c r="A19" s="103"/>
      <c r="B19" s="104"/>
      <c r="C19" s="79" t="s">
        <v>296</v>
      </c>
      <c r="D19" s="79">
        <v>60</v>
      </c>
      <c r="E19" s="79">
        <v>15</v>
      </c>
      <c r="F19" s="79">
        <v>0</v>
      </c>
      <c r="G19" s="79">
        <v>0</v>
      </c>
      <c r="H19" s="105"/>
      <c r="I19" s="106"/>
      <c r="J19" s="104"/>
      <c r="L19" s="134"/>
      <c r="M19" s="119">
        <v>2021111010079</v>
      </c>
      <c r="N19" s="121" t="s">
        <v>340</v>
      </c>
      <c r="O19" s="80" t="s">
        <v>295</v>
      </c>
      <c r="P19" s="80">
        <v>9</v>
      </c>
      <c r="Q19" s="80">
        <v>60</v>
      </c>
      <c r="R19" s="80">
        <v>0</v>
      </c>
      <c r="S19" s="80">
        <v>0</v>
      </c>
      <c r="T19" s="105">
        <f>SUM(P20:S20)</f>
        <v>23.318185246643534</v>
      </c>
      <c r="U19" s="104">
        <v>4</v>
      </c>
      <c r="V19" s="104" t="s">
        <v>338</v>
      </c>
    </row>
    <row r="20" spans="1:22" x14ac:dyDescent="0.3">
      <c r="A20" s="102" t="s">
        <v>303</v>
      </c>
      <c r="B20" s="104" t="s">
        <v>365</v>
      </c>
      <c r="C20" s="78" t="s">
        <v>295</v>
      </c>
      <c r="D20" s="78">
        <v>18</v>
      </c>
      <c r="E20" s="78">
        <v>80</v>
      </c>
      <c r="F20" s="78">
        <v>0</v>
      </c>
      <c r="G20" s="78">
        <v>0</v>
      </c>
      <c r="H20" s="105">
        <f>SUM(D21:G21)</f>
        <v>58.571428571428598</v>
      </c>
      <c r="I20" s="106">
        <v>3</v>
      </c>
      <c r="J20" s="104" t="s">
        <v>341</v>
      </c>
      <c r="L20" s="134"/>
      <c r="M20" s="120"/>
      <c r="N20" s="122"/>
      <c r="O20" s="81" t="s">
        <v>296</v>
      </c>
      <c r="P20" s="79">
        <f>P19/$P$23*60</f>
        <v>11.25</v>
      </c>
      <c r="Q20" s="79">
        <f>Q19/$Q$21*20</f>
        <v>12.068185246643534</v>
      </c>
      <c r="R20" s="81">
        <v>0</v>
      </c>
      <c r="S20" s="81">
        <v>0</v>
      </c>
      <c r="T20" s="105"/>
      <c r="U20" s="104"/>
      <c r="V20" s="104"/>
    </row>
    <row r="21" spans="1:22" x14ac:dyDescent="0.3">
      <c r="A21" s="103"/>
      <c r="B21" s="104"/>
      <c r="C21" s="79" t="s">
        <v>296</v>
      </c>
      <c r="D21" s="79">
        <v>38.571428571428598</v>
      </c>
      <c r="E21" s="79">
        <v>20</v>
      </c>
      <c r="F21" s="79">
        <v>0</v>
      </c>
      <c r="G21" s="79">
        <v>0</v>
      </c>
      <c r="H21" s="105"/>
      <c r="I21" s="106"/>
      <c r="J21" s="104"/>
      <c r="L21" s="134" t="s">
        <v>389</v>
      </c>
      <c r="M21" s="111" t="s">
        <v>73</v>
      </c>
      <c r="N21" s="113" t="s">
        <v>64</v>
      </c>
      <c r="O21" s="78" t="s">
        <v>295</v>
      </c>
      <c r="P21" s="78">
        <v>46</v>
      </c>
      <c r="Q21" s="78">
        <v>99.435000000000002</v>
      </c>
      <c r="R21" s="78">
        <v>16</v>
      </c>
      <c r="S21" s="78">
        <v>0</v>
      </c>
      <c r="T21" s="105">
        <f>SUM(P22:S22)</f>
        <v>87.5</v>
      </c>
      <c r="U21" s="104">
        <v>1</v>
      </c>
      <c r="V21" s="107" t="s">
        <v>341</v>
      </c>
    </row>
    <row r="22" spans="1:22" x14ac:dyDescent="0.3">
      <c r="A22" s="102" t="s">
        <v>304</v>
      </c>
      <c r="B22" s="104" t="s">
        <v>363</v>
      </c>
      <c r="C22" s="78" t="s">
        <v>295</v>
      </c>
      <c r="D22" s="78">
        <v>15</v>
      </c>
      <c r="E22" s="78">
        <v>60</v>
      </c>
      <c r="F22" s="78">
        <v>0</v>
      </c>
      <c r="G22" s="78">
        <v>15</v>
      </c>
      <c r="H22" s="105">
        <f>SUM(D23:G23)</f>
        <v>54.642857142857103</v>
      </c>
      <c r="I22" s="106">
        <v>4</v>
      </c>
      <c r="J22" s="104" t="s">
        <v>341</v>
      </c>
      <c r="L22" s="134"/>
      <c r="M22" s="111" t="s">
        <v>73</v>
      </c>
      <c r="N22" s="113" t="s">
        <v>64</v>
      </c>
      <c r="O22" s="79" t="s">
        <v>296</v>
      </c>
      <c r="P22" s="79">
        <f>P21/$P$23*60</f>
        <v>57.5</v>
      </c>
      <c r="Q22" s="79">
        <f>Q21/$Q$21*20</f>
        <v>20</v>
      </c>
      <c r="R22" s="79">
        <f>R21/R21*10</f>
        <v>10</v>
      </c>
      <c r="S22" s="79">
        <v>0</v>
      </c>
      <c r="T22" s="105"/>
      <c r="U22" s="104"/>
      <c r="V22" s="108"/>
    </row>
    <row r="23" spans="1:22" x14ac:dyDescent="0.3">
      <c r="A23" s="103"/>
      <c r="B23" s="104"/>
      <c r="C23" s="79" t="s">
        <v>296</v>
      </c>
      <c r="D23" s="79">
        <v>32.142857142857103</v>
      </c>
      <c r="E23" s="79">
        <v>15</v>
      </c>
      <c r="F23" s="79">
        <v>0</v>
      </c>
      <c r="G23" s="79">
        <v>7.5</v>
      </c>
      <c r="H23" s="105"/>
      <c r="I23" s="106"/>
      <c r="J23" s="104"/>
      <c r="L23" s="134"/>
      <c r="M23" s="111" t="s">
        <v>76</v>
      </c>
      <c r="N23" s="113" t="s">
        <v>62</v>
      </c>
      <c r="O23" s="78" t="s">
        <v>295</v>
      </c>
      <c r="P23" s="78">
        <v>48</v>
      </c>
      <c r="Q23" s="78">
        <v>63</v>
      </c>
      <c r="R23" s="78">
        <v>0</v>
      </c>
      <c r="S23" s="78">
        <v>15</v>
      </c>
      <c r="T23" s="105">
        <f>SUM(P24:S24)</f>
        <v>82.671594508975716</v>
      </c>
      <c r="U23" s="104">
        <v>2</v>
      </c>
      <c r="V23" s="107" t="s">
        <v>341</v>
      </c>
    </row>
    <row r="24" spans="1:22" x14ac:dyDescent="0.3">
      <c r="A24" s="102" t="s">
        <v>305</v>
      </c>
      <c r="B24" s="104" t="s">
        <v>361</v>
      </c>
      <c r="C24" s="78" t="s">
        <v>295</v>
      </c>
      <c r="D24" s="78">
        <v>12</v>
      </c>
      <c r="E24" s="78">
        <v>60</v>
      </c>
      <c r="F24" s="78">
        <v>0</v>
      </c>
      <c r="G24" s="78">
        <v>0</v>
      </c>
      <c r="H24" s="105">
        <f>SUM(D25:G25)</f>
        <v>40.714285714285701</v>
      </c>
      <c r="I24" s="106">
        <v>5</v>
      </c>
      <c r="J24" s="104" t="s">
        <v>341</v>
      </c>
      <c r="L24" s="134"/>
      <c r="M24" s="111" t="s">
        <v>76</v>
      </c>
      <c r="N24" s="113" t="s">
        <v>62</v>
      </c>
      <c r="O24" s="79" t="s">
        <v>296</v>
      </c>
      <c r="P24" s="79">
        <f>P23/$P$23*60</f>
        <v>60</v>
      </c>
      <c r="Q24" s="79">
        <f>Q23/$Q$21*20</f>
        <v>12.671594508975712</v>
      </c>
      <c r="R24" s="79">
        <v>0</v>
      </c>
      <c r="S24" s="79">
        <f>S23/S23*10</f>
        <v>10</v>
      </c>
      <c r="T24" s="105"/>
      <c r="U24" s="104"/>
      <c r="V24" s="108"/>
    </row>
    <row r="25" spans="1:22" x14ac:dyDescent="0.3">
      <c r="A25" s="103"/>
      <c r="B25" s="104"/>
      <c r="C25" s="79" t="s">
        <v>296</v>
      </c>
      <c r="D25" s="79">
        <v>25.714285714285701</v>
      </c>
      <c r="E25" s="79">
        <v>15</v>
      </c>
      <c r="F25" s="79">
        <v>0</v>
      </c>
      <c r="G25" s="79">
        <v>0</v>
      </c>
      <c r="H25" s="105"/>
      <c r="I25" s="106"/>
      <c r="J25" s="104"/>
      <c r="L25" s="133" t="s">
        <v>390</v>
      </c>
      <c r="M25" s="133"/>
      <c r="N25" s="133"/>
      <c r="O25" s="133"/>
      <c r="P25" s="133"/>
      <c r="Q25" s="133"/>
      <c r="R25" s="133"/>
      <c r="S25" s="133"/>
      <c r="T25" s="133"/>
      <c r="U25" s="133"/>
    </row>
    <row r="27" spans="1:22" x14ac:dyDescent="0.3">
      <c r="A27" s="73" t="s">
        <v>25</v>
      </c>
      <c r="B27" s="73"/>
      <c r="C27" s="73"/>
    </row>
    <row r="28" spans="1:22" x14ac:dyDescent="0.3">
      <c r="A28" s="74" t="s">
        <v>28</v>
      </c>
      <c r="B28" s="75" t="s">
        <v>29</v>
      </c>
      <c r="C28" s="75"/>
      <c r="D28" s="75" t="s">
        <v>378</v>
      </c>
      <c r="E28" s="51" t="s">
        <v>298</v>
      </c>
      <c r="F28" s="75" t="s">
        <v>299</v>
      </c>
      <c r="G28" s="75" t="s">
        <v>300</v>
      </c>
      <c r="H28" s="75" t="s">
        <v>31</v>
      </c>
      <c r="I28" s="76" t="s">
        <v>32</v>
      </c>
      <c r="J28" s="65" t="s">
        <v>374</v>
      </c>
      <c r="N28" s="133"/>
      <c r="O28" s="133"/>
      <c r="P28" s="133"/>
      <c r="Q28" s="133"/>
      <c r="R28" s="133"/>
      <c r="S28" s="133"/>
      <c r="T28" s="133"/>
    </row>
    <row r="29" spans="1:22" x14ac:dyDescent="0.3">
      <c r="A29" s="112">
        <v>2021111010058</v>
      </c>
      <c r="B29" s="113" t="s">
        <v>24</v>
      </c>
      <c r="C29" s="78" t="s">
        <v>295</v>
      </c>
      <c r="D29" s="78">
        <v>63.5</v>
      </c>
      <c r="E29" s="78">
        <v>161</v>
      </c>
      <c r="F29" s="78">
        <v>15</v>
      </c>
      <c r="G29" s="78">
        <v>15</v>
      </c>
      <c r="H29" s="105">
        <f>SUM(D30:G30)</f>
        <v>78.415300546448165</v>
      </c>
      <c r="I29" s="106">
        <v>1</v>
      </c>
      <c r="J29" s="104" t="s">
        <v>344</v>
      </c>
      <c r="N29" s="133"/>
      <c r="O29" s="133"/>
      <c r="P29" s="133"/>
      <c r="Q29" s="133"/>
      <c r="R29" s="133"/>
      <c r="S29" s="133"/>
      <c r="T29" s="133"/>
    </row>
    <row r="30" spans="1:22" x14ac:dyDescent="0.3">
      <c r="A30" s="112">
        <v>2021111010058</v>
      </c>
      <c r="B30" s="113" t="s">
        <v>24</v>
      </c>
      <c r="C30" s="79" t="s">
        <v>296</v>
      </c>
      <c r="D30" s="79">
        <v>52.9166666666667</v>
      </c>
      <c r="E30" s="79">
        <v>15.081967213114799</v>
      </c>
      <c r="F30" s="79">
        <v>6.6666666666666696</v>
      </c>
      <c r="G30" s="79">
        <v>3.75</v>
      </c>
      <c r="H30" s="105"/>
      <c r="I30" s="106"/>
      <c r="J30" s="104"/>
    </row>
    <row r="31" spans="1:22" x14ac:dyDescent="0.3">
      <c r="A31" s="112">
        <v>2021111010056</v>
      </c>
      <c r="B31" s="113" t="s">
        <v>36</v>
      </c>
      <c r="C31" s="78" t="s">
        <v>295</v>
      </c>
      <c r="D31" s="78">
        <v>66</v>
      </c>
      <c r="E31" s="78">
        <v>152</v>
      </c>
      <c r="F31" s="78">
        <v>20</v>
      </c>
      <c r="G31" s="78">
        <v>0</v>
      </c>
      <c r="H31" s="105">
        <f>SUM(D32:G32)</f>
        <v>78.127764767108985</v>
      </c>
      <c r="I31" s="106">
        <v>2</v>
      </c>
      <c r="J31" s="104" t="s">
        <v>344</v>
      </c>
    </row>
    <row r="32" spans="1:22" x14ac:dyDescent="0.3">
      <c r="A32" s="112">
        <v>2021111010056</v>
      </c>
      <c r="B32" s="113" t="s">
        <v>36</v>
      </c>
      <c r="C32" s="79" t="s">
        <v>296</v>
      </c>
      <c r="D32" s="79">
        <v>55</v>
      </c>
      <c r="E32" s="79">
        <v>14.238875878220099</v>
      </c>
      <c r="F32" s="79">
        <v>8.8888888888888893</v>
      </c>
      <c r="G32" s="79">
        <v>0</v>
      </c>
      <c r="H32" s="105"/>
      <c r="I32" s="106"/>
      <c r="J32" s="104"/>
    </row>
    <row r="33" spans="1:10" x14ac:dyDescent="0.3">
      <c r="A33" s="111" t="s">
        <v>306</v>
      </c>
      <c r="B33" s="113" t="s">
        <v>2</v>
      </c>
      <c r="C33" s="78" t="s">
        <v>295</v>
      </c>
      <c r="D33" s="78">
        <v>31</v>
      </c>
      <c r="E33" s="78">
        <v>213.5</v>
      </c>
      <c r="F33" s="78">
        <v>22.5</v>
      </c>
      <c r="G33" s="78">
        <v>40</v>
      </c>
      <c r="H33" s="105">
        <f>SUM(D34:G34)</f>
        <v>65.8333333333333</v>
      </c>
      <c r="I33" s="106">
        <v>3</v>
      </c>
      <c r="J33" s="104" t="s">
        <v>341</v>
      </c>
    </row>
    <row r="34" spans="1:10" x14ac:dyDescent="0.3">
      <c r="A34" s="111" t="s">
        <v>306</v>
      </c>
      <c r="B34" s="113" t="s">
        <v>2</v>
      </c>
      <c r="C34" s="79" t="s">
        <v>296</v>
      </c>
      <c r="D34" s="79">
        <v>25.8333333333333</v>
      </c>
      <c r="E34" s="79">
        <v>20</v>
      </c>
      <c r="F34" s="79">
        <v>10</v>
      </c>
      <c r="G34" s="79">
        <v>10</v>
      </c>
      <c r="H34" s="105"/>
      <c r="I34" s="106"/>
      <c r="J34" s="104"/>
    </row>
    <row r="35" spans="1:10" x14ac:dyDescent="0.3">
      <c r="A35" s="132">
        <v>2021111010053</v>
      </c>
      <c r="B35" s="106" t="s">
        <v>256</v>
      </c>
      <c r="C35" s="78" t="s">
        <v>295</v>
      </c>
      <c r="D35" s="78">
        <v>72</v>
      </c>
      <c r="E35" s="78">
        <v>60</v>
      </c>
      <c r="F35" s="78">
        <v>0</v>
      </c>
      <c r="G35" s="78">
        <v>0</v>
      </c>
      <c r="H35" s="105">
        <f>SUM(D36:G36)</f>
        <v>65.620608899297423</v>
      </c>
      <c r="I35" s="106">
        <v>4</v>
      </c>
      <c r="J35" s="104" t="s">
        <v>341</v>
      </c>
    </row>
    <row r="36" spans="1:10" x14ac:dyDescent="0.3">
      <c r="A36" s="132">
        <v>2021111010053</v>
      </c>
      <c r="B36" s="106" t="s">
        <v>256</v>
      </c>
      <c r="C36" s="79" t="s">
        <v>296</v>
      </c>
      <c r="D36" s="79">
        <v>60</v>
      </c>
      <c r="E36" s="79">
        <v>5.6206088992974204</v>
      </c>
      <c r="F36" s="79">
        <v>0</v>
      </c>
      <c r="G36" s="79">
        <v>0</v>
      </c>
      <c r="H36" s="105"/>
      <c r="I36" s="106"/>
      <c r="J36" s="104"/>
    </row>
    <row r="37" spans="1:10" x14ac:dyDescent="0.3">
      <c r="A37" s="112">
        <v>2021111010051</v>
      </c>
      <c r="B37" s="113" t="s">
        <v>258</v>
      </c>
      <c r="C37" s="78" t="s">
        <v>295</v>
      </c>
      <c r="D37" s="78">
        <v>54.5</v>
      </c>
      <c r="E37" s="78">
        <v>118.35</v>
      </c>
      <c r="F37" s="78">
        <v>20</v>
      </c>
      <c r="G37" s="78">
        <v>0</v>
      </c>
      <c r="H37" s="105">
        <f>SUM(D38:G38)</f>
        <v>65.392206609419787</v>
      </c>
      <c r="I37" s="106">
        <v>5</v>
      </c>
      <c r="J37" s="104" t="s">
        <v>341</v>
      </c>
    </row>
    <row r="38" spans="1:10" x14ac:dyDescent="0.3">
      <c r="A38" s="112">
        <v>2021111010051</v>
      </c>
      <c r="B38" s="113" t="s">
        <v>258</v>
      </c>
      <c r="C38" s="79" t="s">
        <v>296</v>
      </c>
      <c r="D38" s="79">
        <v>45.4166666666667</v>
      </c>
      <c r="E38" s="79">
        <v>11.0866510538642</v>
      </c>
      <c r="F38" s="79">
        <v>8.8888888888888893</v>
      </c>
      <c r="G38" s="79">
        <v>0</v>
      </c>
      <c r="H38" s="105"/>
      <c r="I38" s="106"/>
      <c r="J38" s="104"/>
    </row>
    <row r="39" spans="1:10" x14ac:dyDescent="0.3">
      <c r="A39" s="111" t="s">
        <v>73</v>
      </c>
      <c r="B39" s="113" t="s">
        <v>64</v>
      </c>
      <c r="C39" s="78" t="s">
        <v>295</v>
      </c>
      <c r="D39" s="78">
        <v>46</v>
      </c>
      <c r="E39" s="78">
        <v>99.435000000000002</v>
      </c>
      <c r="F39" s="78">
        <v>16</v>
      </c>
      <c r="G39" s="78">
        <v>0</v>
      </c>
      <c r="H39" s="105">
        <f>SUM(D40:G40)</f>
        <v>54.759198542805066</v>
      </c>
      <c r="I39" s="106">
        <v>6</v>
      </c>
      <c r="J39" s="118" t="s">
        <v>341</v>
      </c>
    </row>
    <row r="40" spans="1:10" x14ac:dyDescent="0.3">
      <c r="A40" s="111" t="s">
        <v>73</v>
      </c>
      <c r="B40" s="113" t="s">
        <v>64</v>
      </c>
      <c r="C40" s="79" t="s">
        <v>296</v>
      </c>
      <c r="D40" s="79">
        <v>38.3333333333333</v>
      </c>
      <c r="E40" s="79">
        <v>9.3147540983606607</v>
      </c>
      <c r="F40" s="79">
        <v>7.1111111111111098</v>
      </c>
      <c r="G40" s="79">
        <v>0</v>
      </c>
      <c r="H40" s="105"/>
      <c r="I40" s="106"/>
      <c r="J40" s="118"/>
    </row>
    <row r="41" spans="1:10" x14ac:dyDescent="0.3">
      <c r="A41" s="111" t="s">
        <v>76</v>
      </c>
      <c r="B41" s="113" t="s">
        <v>62</v>
      </c>
      <c r="C41" s="78" t="s">
        <v>295</v>
      </c>
      <c r="D41" s="78">
        <v>48</v>
      </c>
      <c r="E41" s="78">
        <v>63</v>
      </c>
      <c r="F41" s="78">
        <v>0</v>
      </c>
      <c r="G41" s="78">
        <v>15</v>
      </c>
      <c r="H41" s="105">
        <f>SUM(D42:G42)</f>
        <v>49.651639344262293</v>
      </c>
      <c r="I41" s="106">
        <v>7</v>
      </c>
      <c r="J41" s="118" t="s">
        <v>341</v>
      </c>
    </row>
    <row r="42" spans="1:10" x14ac:dyDescent="0.3">
      <c r="A42" s="111" t="s">
        <v>76</v>
      </c>
      <c r="B42" s="113" t="s">
        <v>62</v>
      </c>
      <c r="C42" s="79" t="s">
        <v>296</v>
      </c>
      <c r="D42" s="79">
        <v>40</v>
      </c>
      <c r="E42" s="79">
        <v>5.9016393442622901</v>
      </c>
      <c r="F42" s="79">
        <v>0</v>
      </c>
      <c r="G42" s="79">
        <v>3.75</v>
      </c>
      <c r="H42" s="105"/>
      <c r="I42" s="106"/>
      <c r="J42" s="118"/>
    </row>
    <row r="44" spans="1:10" x14ac:dyDescent="0.3">
      <c r="A44" s="73" t="s">
        <v>26</v>
      </c>
    </row>
    <row r="45" spans="1:10" x14ac:dyDescent="0.3">
      <c r="A45" s="83" t="s">
        <v>28</v>
      </c>
      <c r="B45" s="75" t="s">
        <v>29</v>
      </c>
      <c r="C45" s="75"/>
      <c r="D45" s="75" t="s">
        <v>378</v>
      </c>
      <c r="E45" s="51" t="s">
        <v>298</v>
      </c>
      <c r="F45" s="75" t="s">
        <v>299</v>
      </c>
      <c r="G45" s="75" t="s">
        <v>300</v>
      </c>
      <c r="H45" s="75" t="s">
        <v>31</v>
      </c>
      <c r="I45" s="76" t="s">
        <v>32</v>
      </c>
      <c r="J45" s="65" t="s">
        <v>374</v>
      </c>
    </row>
    <row r="46" spans="1:10" x14ac:dyDescent="0.3">
      <c r="A46" s="119">
        <v>2021111010064</v>
      </c>
      <c r="B46" s="121" t="s">
        <v>49</v>
      </c>
      <c r="C46" s="80" t="s">
        <v>295</v>
      </c>
      <c r="D46" s="80">
        <v>210.5</v>
      </c>
      <c r="E46" s="80">
        <v>136.5</v>
      </c>
      <c r="F46" s="78">
        <v>9.6</v>
      </c>
      <c r="G46" s="80">
        <v>0</v>
      </c>
      <c r="H46" s="105">
        <f>SUM(D47:G47)</f>
        <v>82.384541062801901</v>
      </c>
      <c r="I46" s="104">
        <v>1</v>
      </c>
      <c r="J46" s="104" t="s">
        <v>344</v>
      </c>
    </row>
    <row r="47" spans="1:10" x14ac:dyDescent="0.3">
      <c r="A47" s="120"/>
      <c r="B47" s="122"/>
      <c r="C47" s="81" t="s">
        <v>296</v>
      </c>
      <c r="D47" s="81">
        <v>60</v>
      </c>
      <c r="E47" s="81">
        <v>17.5845410628019</v>
      </c>
      <c r="F47" s="81">
        <v>4.8</v>
      </c>
      <c r="G47" s="81">
        <v>0</v>
      </c>
      <c r="H47" s="105"/>
      <c r="I47" s="104"/>
      <c r="J47" s="104"/>
    </row>
    <row r="48" spans="1:10" x14ac:dyDescent="0.3">
      <c r="A48" s="130">
        <v>2021111010065</v>
      </c>
      <c r="B48" s="116" t="s">
        <v>27</v>
      </c>
      <c r="C48" s="78" t="s">
        <v>295</v>
      </c>
      <c r="D48" s="78">
        <v>141</v>
      </c>
      <c r="E48" s="78">
        <v>102</v>
      </c>
      <c r="F48" s="78">
        <v>15</v>
      </c>
      <c r="G48" s="78">
        <v>10</v>
      </c>
      <c r="H48" s="105">
        <f>SUM(D49:G49)</f>
        <v>70.830120371326601</v>
      </c>
      <c r="I48" s="106">
        <v>2</v>
      </c>
      <c r="J48" s="104" t="s">
        <v>344</v>
      </c>
    </row>
    <row r="49" spans="1:10" x14ac:dyDescent="0.3">
      <c r="A49" s="131"/>
      <c r="B49" s="117"/>
      <c r="C49" s="79" t="s">
        <v>296</v>
      </c>
      <c r="D49" s="79">
        <v>40.190023752969097</v>
      </c>
      <c r="E49" s="79">
        <v>13.1400966183575</v>
      </c>
      <c r="F49" s="79">
        <v>7.5</v>
      </c>
      <c r="G49" s="79">
        <v>10</v>
      </c>
      <c r="H49" s="105"/>
      <c r="I49" s="106"/>
      <c r="J49" s="104"/>
    </row>
    <row r="50" spans="1:10" x14ac:dyDescent="0.3">
      <c r="A50" s="114">
        <v>2021111010062</v>
      </c>
      <c r="B50" s="116" t="s">
        <v>360</v>
      </c>
      <c r="C50" s="78" t="s">
        <v>295</v>
      </c>
      <c r="D50" s="78">
        <v>138</v>
      </c>
      <c r="E50" s="78">
        <v>98</v>
      </c>
      <c r="F50" s="78">
        <v>10</v>
      </c>
      <c r="G50" s="78">
        <v>10</v>
      </c>
      <c r="H50" s="105">
        <f>SUM(D51:G51)</f>
        <v>66.959715576363294</v>
      </c>
      <c r="I50" s="106">
        <v>3</v>
      </c>
      <c r="J50" s="104" t="s">
        <v>344</v>
      </c>
    </row>
    <row r="51" spans="1:10" x14ac:dyDescent="0.3">
      <c r="A51" s="115"/>
      <c r="B51" s="117"/>
      <c r="C51" s="81" t="s">
        <v>296</v>
      </c>
      <c r="D51" s="81">
        <v>39.334916864608097</v>
      </c>
      <c r="E51" s="81">
        <v>12.624798711755201</v>
      </c>
      <c r="F51" s="81">
        <v>5</v>
      </c>
      <c r="G51" s="81">
        <v>10</v>
      </c>
      <c r="H51" s="105"/>
      <c r="I51" s="106"/>
      <c r="J51" s="104"/>
    </row>
    <row r="52" spans="1:10" x14ac:dyDescent="0.3">
      <c r="A52" s="114">
        <v>2021111010081</v>
      </c>
      <c r="B52" s="116" t="s">
        <v>50</v>
      </c>
      <c r="C52" s="78" t="s">
        <v>295</v>
      </c>
      <c r="D52" s="78">
        <v>141</v>
      </c>
      <c r="E52" s="78">
        <v>73.5</v>
      </c>
      <c r="F52" s="78">
        <v>20</v>
      </c>
      <c r="G52" s="78">
        <v>0</v>
      </c>
      <c r="H52" s="105">
        <f>SUM(D53:G53)</f>
        <v>59.658622786785514</v>
      </c>
      <c r="I52" s="104">
        <v>4</v>
      </c>
      <c r="J52" s="104" t="s">
        <v>344</v>
      </c>
    </row>
    <row r="53" spans="1:10" x14ac:dyDescent="0.3">
      <c r="A53" s="115"/>
      <c r="B53" s="117"/>
      <c r="C53" s="79" t="s">
        <v>296</v>
      </c>
      <c r="D53" s="79">
        <v>40.190023752969097</v>
      </c>
      <c r="E53" s="79">
        <v>9.4685990338164192</v>
      </c>
      <c r="F53" s="79">
        <v>10</v>
      </c>
      <c r="G53" s="79">
        <v>0</v>
      </c>
      <c r="H53" s="105"/>
      <c r="I53" s="104"/>
      <c r="J53" s="104"/>
    </row>
    <row r="54" spans="1:10" x14ac:dyDescent="0.3">
      <c r="A54" s="119">
        <v>2021111010077</v>
      </c>
      <c r="B54" s="121" t="s">
        <v>358</v>
      </c>
      <c r="C54" s="80" t="s">
        <v>295</v>
      </c>
      <c r="D54" s="80">
        <v>58</v>
      </c>
      <c r="E54" s="80">
        <v>115</v>
      </c>
      <c r="F54" s="80">
        <v>20</v>
      </c>
      <c r="G54" s="80">
        <v>10</v>
      </c>
      <c r="H54" s="105">
        <f>SUM(D55:G55)</f>
        <v>51.346881323128301</v>
      </c>
      <c r="I54" s="104">
        <v>5</v>
      </c>
      <c r="J54" s="104" t="s">
        <v>344</v>
      </c>
    </row>
    <row r="55" spans="1:10" x14ac:dyDescent="0.3">
      <c r="A55" s="120"/>
      <c r="B55" s="122"/>
      <c r="C55" s="81" t="s">
        <v>296</v>
      </c>
      <c r="D55" s="81">
        <v>16.532066508313498</v>
      </c>
      <c r="E55" s="81">
        <v>14.814814814814801</v>
      </c>
      <c r="F55" s="81">
        <v>10</v>
      </c>
      <c r="G55" s="81">
        <v>10</v>
      </c>
      <c r="H55" s="105"/>
      <c r="I55" s="104"/>
      <c r="J55" s="104"/>
    </row>
    <row r="56" spans="1:10" x14ac:dyDescent="0.3">
      <c r="A56" s="129">
        <v>2021111010061</v>
      </c>
      <c r="B56" s="104" t="s">
        <v>356</v>
      </c>
      <c r="C56" s="80" t="s">
        <v>295</v>
      </c>
      <c r="D56" s="78">
        <v>84</v>
      </c>
      <c r="E56" s="78">
        <v>155.25</v>
      </c>
      <c r="F56" s="78">
        <v>10</v>
      </c>
      <c r="G56" s="78">
        <v>0</v>
      </c>
      <c r="H56" s="105">
        <f>SUM(D57:G57)</f>
        <v>48.942992874109301</v>
      </c>
      <c r="I56" s="104">
        <v>6</v>
      </c>
      <c r="J56" s="104" t="s">
        <v>341</v>
      </c>
    </row>
    <row r="57" spans="1:10" x14ac:dyDescent="0.3">
      <c r="A57" s="129"/>
      <c r="B57" s="104"/>
      <c r="C57" s="81" t="s">
        <v>296</v>
      </c>
      <c r="D57" s="81">
        <v>23.942992874109301</v>
      </c>
      <c r="E57" s="81">
        <v>20</v>
      </c>
      <c r="F57" s="81">
        <v>5</v>
      </c>
      <c r="G57" s="81">
        <v>0</v>
      </c>
      <c r="H57" s="105"/>
      <c r="I57" s="104"/>
      <c r="J57" s="104"/>
    </row>
    <row r="58" spans="1:10" x14ac:dyDescent="0.3">
      <c r="A58" s="119">
        <v>2021111010072</v>
      </c>
      <c r="B58" s="121" t="s">
        <v>354</v>
      </c>
      <c r="C58" s="80" t="s">
        <v>295</v>
      </c>
      <c r="D58" s="80">
        <v>86</v>
      </c>
      <c r="E58" s="80">
        <v>147</v>
      </c>
      <c r="F58" s="80">
        <v>10</v>
      </c>
      <c r="G58" s="80">
        <v>0</v>
      </c>
      <c r="H58" s="105">
        <f>SUM(D59:G59)</f>
        <v>48.450262200649398</v>
      </c>
      <c r="I58" s="106">
        <v>7</v>
      </c>
      <c r="J58" s="104" t="s">
        <v>341</v>
      </c>
    </row>
    <row r="59" spans="1:10" x14ac:dyDescent="0.3">
      <c r="A59" s="120"/>
      <c r="B59" s="122"/>
      <c r="C59" s="81" t="s">
        <v>296</v>
      </c>
      <c r="D59" s="81">
        <v>24.513064133016599</v>
      </c>
      <c r="E59" s="81">
        <v>18.937198067632799</v>
      </c>
      <c r="F59" s="81">
        <v>5</v>
      </c>
      <c r="G59" s="81">
        <v>0</v>
      </c>
      <c r="H59" s="105"/>
      <c r="I59" s="106"/>
      <c r="J59" s="104"/>
    </row>
    <row r="60" spans="1:10" x14ac:dyDescent="0.3">
      <c r="A60" s="119">
        <v>2021111010068</v>
      </c>
      <c r="B60" s="127" t="s">
        <v>352</v>
      </c>
      <c r="C60" s="80" t="s">
        <v>295</v>
      </c>
      <c r="D60" s="80">
        <v>85</v>
      </c>
      <c r="E60" s="80">
        <v>60</v>
      </c>
      <c r="F60" s="80">
        <v>0</v>
      </c>
      <c r="G60" s="80">
        <v>10</v>
      </c>
      <c r="H60" s="123">
        <f>SUM(D61:G61)</f>
        <v>41.957497102596719</v>
      </c>
      <c r="I60" s="104">
        <v>8</v>
      </c>
      <c r="J60" s="104" t="s">
        <v>341</v>
      </c>
    </row>
    <row r="61" spans="1:10" x14ac:dyDescent="0.3">
      <c r="A61" s="120"/>
      <c r="B61" s="128"/>
      <c r="C61" s="81" t="s">
        <v>296</v>
      </c>
      <c r="D61" s="81">
        <v>24.2280285035629</v>
      </c>
      <c r="E61" s="81">
        <v>7.7294685990338197</v>
      </c>
      <c r="F61" s="81">
        <v>0</v>
      </c>
      <c r="G61" s="81">
        <v>10</v>
      </c>
      <c r="H61" s="124"/>
      <c r="I61" s="104"/>
      <c r="J61" s="104"/>
    </row>
    <row r="62" spans="1:10" x14ac:dyDescent="0.3">
      <c r="A62" s="119">
        <v>2021111010087</v>
      </c>
      <c r="B62" s="121" t="s">
        <v>351</v>
      </c>
      <c r="C62" s="80" t="s">
        <v>295</v>
      </c>
      <c r="D62" s="80">
        <v>85</v>
      </c>
      <c r="E62" s="80">
        <v>60</v>
      </c>
      <c r="F62" s="80">
        <v>8</v>
      </c>
      <c r="G62" s="80">
        <v>0</v>
      </c>
      <c r="H62" s="105">
        <f>SUM(D63:G63)</f>
        <v>35.957497102596719</v>
      </c>
      <c r="I62" s="104">
        <v>9</v>
      </c>
      <c r="J62" s="104" t="s">
        <v>341</v>
      </c>
    </row>
    <row r="63" spans="1:10" x14ac:dyDescent="0.3">
      <c r="A63" s="120"/>
      <c r="B63" s="122"/>
      <c r="C63" s="81" t="s">
        <v>296</v>
      </c>
      <c r="D63" s="81">
        <v>24.2280285035629</v>
      </c>
      <c r="E63" s="81">
        <v>7.7294685990338197</v>
      </c>
      <c r="F63" s="81">
        <v>4</v>
      </c>
      <c r="G63" s="81">
        <v>0</v>
      </c>
      <c r="H63" s="105"/>
      <c r="I63" s="104"/>
      <c r="J63" s="104"/>
    </row>
    <row r="64" spans="1:10" x14ac:dyDescent="0.3">
      <c r="A64" s="114">
        <v>2021111010088</v>
      </c>
      <c r="B64" s="116" t="s">
        <v>350</v>
      </c>
      <c r="C64" s="78" t="s">
        <v>295</v>
      </c>
      <c r="D64" s="78">
        <v>83</v>
      </c>
      <c r="E64" s="78">
        <v>66</v>
      </c>
      <c r="F64" s="78">
        <v>5</v>
      </c>
      <c r="G64" s="78">
        <v>0</v>
      </c>
      <c r="H64" s="105">
        <f>SUM(D65:G65)</f>
        <v>34.660372703592799</v>
      </c>
      <c r="I64" s="106">
        <v>10</v>
      </c>
      <c r="J64" s="104" t="s">
        <v>341</v>
      </c>
    </row>
    <row r="65" spans="1:10" x14ac:dyDescent="0.3">
      <c r="A65" s="115"/>
      <c r="B65" s="117"/>
      <c r="C65" s="79" t="s">
        <v>296</v>
      </c>
      <c r="D65" s="79">
        <v>23.657957244655599</v>
      </c>
      <c r="E65" s="79">
        <v>8.5024154589372003</v>
      </c>
      <c r="F65" s="79">
        <v>2.5</v>
      </c>
      <c r="G65" s="79">
        <v>0</v>
      </c>
      <c r="H65" s="105"/>
      <c r="I65" s="106"/>
      <c r="J65" s="104"/>
    </row>
    <row r="66" spans="1:10" x14ac:dyDescent="0.3">
      <c r="A66" s="119">
        <v>2021111010070</v>
      </c>
      <c r="B66" s="121" t="s">
        <v>65</v>
      </c>
      <c r="C66" s="80" t="s">
        <v>295</v>
      </c>
      <c r="D66" s="80">
        <v>85</v>
      </c>
      <c r="E66" s="80">
        <v>60</v>
      </c>
      <c r="F66" s="80">
        <v>0</v>
      </c>
      <c r="G66" s="80">
        <v>0</v>
      </c>
      <c r="H66" s="105">
        <f>SUM(D67:G67)</f>
        <v>31.957497102596719</v>
      </c>
      <c r="I66" s="104">
        <v>11</v>
      </c>
      <c r="J66" s="104" t="s">
        <v>341</v>
      </c>
    </row>
    <row r="67" spans="1:10" x14ac:dyDescent="0.3">
      <c r="A67" s="120"/>
      <c r="B67" s="122"/>
      <c r="C67" s="81" t="s">
        <v>296</v>
      </c>
      <c r="D67" s="81">
        <v>24.2280285035629</v>
      </c>
      <c r="E67" s="81">
        <v>7.7294685990338197</v>
      </c>
      <c r="F67" s="81">
        <v>0</v>
      </c>
      <c r="G67" s="81">
        <v>0</v>
      </c>
      <c r="H67" s="105"/>
      <c r="I67" s="104"/>
      <c r="J67" s="104"/>
    </row>
    <row r="68" spans="1:10" x14ac:dyDescent="0.3">
      <c r="A68" s="125" t="s">
        <v>391</v>
      </c>
      <c r="B68" s="113" t="s">
        <v>289</v>
      </c>
      <c r="C68" s="78" t="s">
        <v>295</v>
      </c>
      <c r="D68" s="78">
        <v>60</v>
      </c>
      <c r="E68" s="78">
        <v>72.75</v>
      </c>
      <c r="F68" s="78">
        <v>5</v>
      </c>
      <c r="G68" s="78">
        <v>0</v>
      </c>
      <c r="H68" s="105">
        <f>SUM(D69:G69)</f>
        <v>28.974118443549408</v>
      </c>
      <c r="I68" s="104">
        <v>12</v>
      </c>
      <c r="J68" s="104" t="s">
        <v>341</v>
      </c>
    </row>
    <row r="69" spans="1:10" x14ac:dyDescent="0.3">
      <c r="A69" s="126"/>
      <c r="B69" s="113"/>
      <c r="C69" s="79" t="s">
        <v>296</v>
      </c>
      <c r="D69" s="79">
        <f>D68/210.5*60</f>
        <v>17.102137767220903</v>
      </c>
      <c r="E69" s="79">
        <f>E68/155.25*20</f>
        <v>9.3719806763285032</v>
      </c>
      <c r="F69" s="79">
        <f>F68/20*10</f>
        <v>2.5</v>
      </c>
      <c r="G69" s="79">
        <v>0</v>
      </c>
      <c r="H69" s="105"/>
      <c r="I69" s="104"/>
      <c r="J69" s="104"/>
    </row>
    <row r="70" spans="1:10" x14ac:dyDescent="0.3">
      <c r="A70" s="114">
        <v>2021111010075</v>
      </c>
      <c r="B70" s="116" t="s">
        <v>348</v>
      </c>
      <c r="C70" s="78" t="s">
        <v>295</v>
      </c>
      <c r="D70" s="78">
        <v>33</v>
      </c>
      <c r="E70" s="78">
        <v>60</v>
      </c>
      <c r="F70" s="78">
        <v>0</v>
      </c>
      <c r="G70" s="78">
        <v>10</v>
      </c>
      <c r="H70" s="105">
        <f>SUM(D71:G71)</f>
        <v>27.13564437100532</v>
      </c>
      <c r="I70" s="106">
        <v>13</v>
      </c>
      <c r="J70" s="104" t="s">
        <v>341</v>
      </c>
    </row>
    <row r="71" spans="1:10" x14ac:dyDescent="0.3">
      <c r="A71" s="115"/>
      <c r="B71" s="117"/>
      <c r="C71" s="79" t="s">
        <v>296</v>
      </c>
      <c r="D71" s="79">
        <v>9.4061757719714993</v>
      </c>
      <c r="E71" s="79">
        <v>7.7294685990338197</v>
      </c>
      <c r="F71" s="79">
        <v>0</v>
      </c>
      <c r="G71" s="79">
        <v>10</v>
      </c>
      <c r="H71" s="105"/>
      <c r="I71" s="106"/>
      <c r="J71" s="104"/>
    </row>
    <row r="72" spans="1:10" x14ac:dyDescent="0.3">
      <c r="A72" s="114">
        <v>2021111010076</v>
      </c>
      <c r="B72" s="116" t="s">
        <v>347</v>
      </c>
      <c r="C72" s="78" t="s">
        <v>295</v>
      </c>
      <c r="D72" s="78">
        <v>58</v>
      </c>
      <c r="E72" s="78">
        <v>60</v>
      </c>
      <c r="F72" s="78">
        <v>5</v>
      </c>
      <c r="G72" s="78">
        <v>0</v>
      </c>
      <c r="H72" s="123">
        <f>SUM(D73:G73)</f>
        <v>26.761535107347317</v>
      </c>
      <c r="I72" s="104">
        <v>14</v>
      </c>
      <c r="J72" s="104" t="s">
        <v>341</v>
      </c>
    </row>
    <row r="73" spans="1:10" x14ac:dyDescent="0.3">
      <c r="A73" s="115"/>
      <c r="B73" s="117"/>
      <c r="C73" s="79" t="s">
        <v>296</v>
      </c>
      <c r="D73" s="79">
        <v>16.532066508313498</v>
      </c>
      <c r="E73" s="79">
        <v>7.7294685990338197</v>
      </c>
      <c r="F73" s="79">
        <v>2.5</v>
      </c>
      <c r="G73" s="79">
        <v>0</v>
      </c>
      <c r="H73" s="124"/>
      <c r="I73" s="104"/>
      <c r="J73" s="104"/>
    </row>
    <row r="74" spans="1:10" x14ac:dyDescent="0.3">
      <c r="A74" s="114">
        <v>2021111010074</v>
      </c>
      <c r="B74" s="116" t="s">
        <v>273</v>
      </c>
      <c r="C74" s="78" t="s">
        <v>295</v>
      </c>
      <c r="D74" s="78">
        <v>28</v>
      </c>
      <c r="E74" s="78">
        <v>68.25</v>
      </c>
      <c r="F74" s="78">
        <v>0</v>
      </c>
      <c r="G74" s="78">
        <v>0</v>
      </c>
      <c r="H74" s="105">
        <f>SUM(D75:G75)</f>
        <v>16.773268156104059</v>
      </c>
      <c r="I74" s="104">
        <v>15</v>
      </c>
      <c r="J74" s="118" t="s">
        <v>341</v>
      </c>
    </row>
    <row r="75" spans="1:10" x14ac:dyDescent="0.3">
      <c r="A75" s="115"/>
      <c r="B75" s="117"/>
      <c r="C75" s="79" t="s">
        <v>296</v>
      </c>
      <c r="D75" s="79">
        <v>7.9809976247030896</v>
      </c>
      <c r="E75" s="79">
        <v>8.7922705314009697</v>
      </c>
      <c r="F75" s="79">
        <v>0</v>
      </c>
      <c r="G75" s="79">
        <v>0</v>
      </c>
      <c r="H75" s="105"/>
      <c r="I75" s="104"/>
      <c r="J75" s="118"/>
    </row>
    <row r="76" spans="1:10" x14ac:dyDescent="0.3">
      <c r="A76" s="119">
        <v>2021111010079</v>
      </c>
      <c r="B76" s="121" t="s">
        <v>340</v>
      </c>
      <c r="C76" s="80" t="s">
        <v>295</v>
      </c>
      <c r="D76" s="80">
        <v>9</v>
      </c>
      <c r="E76" s="80">
        <v>60</v>
      </c>
      <c r="F76" s="80">
        <v>0</v>
      </c>
      <c r="G76" s="80">
        <v>0</v>
      </c>
      <c r="H76" s="105">
        <f>SUM(D77:G77)</f>
        <v>10.29478926411695</v>
      </c>
      <c r="I76" s="106">
        <v>16</v>
      </c>
      <c r="J76" s="118" t="s">
        <v>338</v>
      </c>
    </row>
    <row r="77" spans="1:10" x14ac:dyDescent="0.3">
      <c r="A77" s="120"/>
      <c r="B77" s="122"/>
      <c r="C77" s="81" t="s">
        <v>296</v>
      </c>
      <c r="D77" s="81">
        <v>2.5653206650831302</v>
      </c>
      <c r="E77" s="81">
        <v>7.7294685990338197</v>
      </c>
      <c r="F77" s="81">
        <v>0</v>
      </c>
      <c r="G77" s="81">
        <v>0</v>
      </c>
      <c r="H77" s="105"/>
      <c r="I77" s="106"/>
      <c r="J77" s="118"/>
    </row>
    <row r="79" spans="1:10" x14ac:dyDescent="0.3">
      <c r="A79" s="73" t="s">
        <v>20</v>
      </c>
    </row>
    <row r="80" spans="1:10" x14ac:dyDescent="0.3">
      <c r="A80" s="74" t="s">
        <v>28</v>
      </c>
      <c r="B80" s="75" t="s">
        <v>29</v>
      </c>
      <c r="C80" s="75"/>
      <c r="D80" s="75" t="s">
        <v>378</v>
      </c>
      <c r="E80" s="51" t="s">
        <v>298</v>
      </c>
      <c r="F80" s="75" t="s">
        <v>299</v>
      </c>
      <c r="G80" s="75" t="s">
        <v>300</v>
      </c>
      <c r="H80" s="75" t="s">
        <v>31</v>
      </c>
      <c r="I80" s="76" t="s">
        <v>32</v>
      </c>
      <c r="J80" s="65" t="s">
        <v>374</v>
      </c>
    </row>
    <row r="81" spans="1:10" x14ac:dyDescent="0.3">
      <c r="A81" s="111" t="s">
        <v>51</v>
      </c>
      <c r="B81" s="113" t="s">
        <v>8</v>
      </c>
      <c r="C81" s="78" t="s">
        <v>295</v>
      </c>
      <c r="D81" s="84">
        <v>148.5</v>
      </c>
      <c r="E81" s="84">
        <v>151</v>
      </c>
      <c r="F81" s="84">
        <v>20</v>
      </c>
      <c r="G81" s="84">
        <v>30</v>
      </c>
      <c r="H81" s="105">
        <f>SUM(D82:G82)</f>
        <v>97.159090909090907</v>
      </c>
      <c r="I81" s="106">
        <v>1</v>
      </c>
      <c r="J81" s="107" t="s">
        <v>344</v>
      </c>
    </row>
    <row r="82" spans="1:10" x14ac:dyDescent="0.3">
      <c r="A82" s="112"/>
      <c r="B82" s="113"/>
      <c r="C82" s="79" t="s">
        <v>296</v>
      </c>
      <c r="D82" s="85">
        <v>60</v>
      </c>
      <c r="E82" s="85">
        <v>17.159090909090899</v>
      </c>
      <c r="F82" s="85">
        <v>10</v>
      </c>
      <c r="G82" s="85">
        <v>10</v>
      </c>
      <c r="H82" s="105"/>
      <c r="I82" s="106"/>
      <c r="J82" s="108"/>
    </row>
    <row r="83" spans="1:10" x14ac:dyDescent="0.3">
      <c r="A83" s="102" t="s">
        <v>61</v>
      </c>
      <c r="B83" s="104" t="s">
        <v>19</v>
      </c>
      <c r="C83" s="78" t="s">
        <v>295</v>
      </c>
      <c r="D83" s="78">
        <v>66</v>
      </c>
      <c r="E83" s="78">
        <v>176</v>
      </c>
      <c r="F83" s="78">
        <v>15</v>
      </c>
      <c r="G83" s="78">
        <v>15</v>
      </c>
      <c r="H83" s="105">
        <f>SUM(D84:G84)</f>
        <v>59.1666666666667</v>
      </c>
      <c r="I83" s="106">
        <v>2</v>
      </c>
      <c r="J83" s="107" t="s">
        <v>344</v>
      </c>
    </row>
    <row r="84" spans="1:10" x14ac:dyDescent="0.3">
      <c r="A84" s="103"/>
      <c r="B84" s="104"/>
      <c r="C84" s="79" t="s">
        <v>296</v>
      </c>
      <c r="D84" s="79">
        <v>26.6666666666667</v>
      </c>
      <c r="E84" s="79">
        <v>20</v>
      </c>
      <c r="F84" s="79">
        <v>7.5</v>
      </c>
      <c r="G84" s="79">
        <v>5</v>
      </c>
      <c r="H84" s="105"/>
      <c r="I84" s="106"/>
      <c r="J84" s="108"/>
    </row>
    <row r="85" spans="1:10" x14ac:dyDescent="0.3">
      <c r="A85" s="109" t="s">
        <v>71</v>
      </c>
      <c r="B85" s="104" t="s">
        <v>345</v>
      </c>
      <c r="C85" s="78" t="s">
        <v>295</v>
      </c>
      <c r="D85" s="78">
        <v>105</v>
      </c>
      <c r="E85" s="78">
        <v>84</v>
      </c>
      <c r="F85" s="78">
        <v>0</v>
      </c>
      <c r="G85" s="78">
        <v>0</v>
      </c>
      <c r="H85" s="105">
        <f t="shared" ref="H85" si="0">SUM(D86:G86)</f>
        <v>51.969696969696955</v>
      </c>
      <c r="I85" s="106">
        <v>3</v>
      </c>
      <c r="J85" s="107" t="s">
        <v>344</v>
      </c>
    </row>
    <row r="86" spans="1:10" x14ac:dyDescent="0.3">
      <c r="A86" s="104"/>
      <c r="B86" s="104"/>
      <c r="C86" s="79" t="s">
        <v>296</v>
      </c>
      <c r="D86" s="79">
        <v>42.424242424242401</v>
      </c>
      <c r="E86" s="79">
        <v>9.5454545454545503</v>
      </c>
      <c r="F86" s="79">
        <v>0</v>
      </c>
      <c r="G86" s="79">
        <v>0</v>
      </c>
      <c r="H86" s="105"/>
      <c r="I86" s="106"/>
      <c r="J86" s="108"/>
    </row>
    <row r="87" spans="1:10" x14ac:dyDescent="0.3">
      <c r="A87" s="102" t="s">
        <v>309</v>
      </c>
      <c r="B87" s="104" t="s">
        <v>343</v>
      </c>
      <c r="C87" s="78" t="s">
        <v>295</v>
      </c>
      <c r="D87" s="78">
        <v>76</v>
      </c>
      <c r="E87" s="78">
        <v>63</v>
      </c>
      <c r="F87" s="78">
        <v>0</v>
      </c>
      <c r="G87" s="78">
        <v>0</v>
      </c>
      <c r="H87" s="110">
        <f>SUM(D88:G88)</f>
        <v>37.866161616161605</v>
      </c>
      <c r="I87" s="106">
        <v>4</v>
      </c>
      <c r="J87" s="107" t="s">
        <v>341</v>
      </c>
    </row>
    <row r="88" spans="1:10" x14ac:dyDescent="0.3">
      <c r="A88" s="103"/>
      <c r="B88" s="104"/>
      <c r="C88" s="79" t="s">
        <v>296</v>
      </c>
      <c r="D88" s="81">
        <v>30.707070707070699</v>
      </c>
      <c r="E88" s="79">
        <v>7.1590909090909101</v>
      </c>
      <c r="F88" s="79">
        <v>0</v>
      </c>
      <c r="G88" s="79">
        <v>0</v>
      </c>
      <c r="H88" s="110"/>
      <c r="I88" s="106"/>
      <c r="J88" s="108"/>
    </row>
    <row r="89" spans="1:10" x14ac:dyDescent="0.3">
      <c r="A89" s="102" t="s">
        <v>310</v>
      </c>
      <c r="B89" s="104" t="s">
        <v>342</v>
      </c>
      <c r="C89" s="78" t="s">
        <v>295</v>
      </c>
      <c r="D89" s="78">
        <v>18</v>
      </c>
      <c r="E89" s="78">
        <v>66.5</v>
      </c>
      <c r="F89" s="78">
        <v>0</v>
      </c>
      <c r="G89" s="78">
        <v>0</v>
      </c>
      <c r="H89" s="105">
        <f t="shared" ref="H89" si="1">SUM(D90:G90)</f>
        <v>14.82954545454545</v>
      </c>
      <c r="I89" s="106">
        <v>5</v>
      </c>
      <c r="J89" s="107" t="s">
        <v>341</v>
      </c>
    </row>
    <row r="90" spans="1:10" x14ac:dyDescent="0.3">
      <c r="A90" s="103"/>
      <c r="B90" s="104"/>
      <c r="C90" s="79" t="s">
        <v>296</v>
      </c>
      <c r="D90" s="79">
        <v>7.2727272727272698</v>
      </c>
      <c r="E90" s="79">
        <v>7.5568181818181799</v>
      </c>
      <c r="F90" s="79">
        <v>0</v>
      </c>
      <c r="G90" s="79">
        <v>0</v>
      </c>
      <c r="H90" s="105"/>
      <c r="I90" s="106"/>
      <c r="J90" s="108"/>
    </row>
  </sheetData>
  <mergeCells count="232">
    <mergeCell ref="A89:A90"/>
    <mergeCell ref="B89:B90"/>
    <mergeCell ref="H89:H90"/>
    <mergeCell ref="I89:I90"/>
    <mergeCell ref="J89:J90"/>
    <mergeCell ref="A85:A86"/>
    <mergeCell ref="B85:B86"/>
    <mergeCell ref="H85:H86"/>
    <mergeCell ref="I85:I86"/>
    <mergeCell ref="J85:J86"/>
    <mergeCell ref="A87:A88"/>
    <mergeCell ref="B87:B88"/>
    <mergeCell ref="H87:H88"/>
    <mergeCell ref="I87:I88"/>
    <mergeCell ref="J87:J88"/>
    <mergeCell ref="A81:A82"/>
    <mergeCell ref="B81:B82"/>
    <mergeCell ref="H81:H82"/>
    <mergeCell ref="I81:I82"/>
    <mergeCell ref="J81:J82"/>
    <mergeCell ref="A83:A84"/>
    <mergeCell ref="B83:B84"/>
    <mergeCell ref="H83:H84"/>
    <mergeCell ref="I83:I84"/>
    <mergeCell ref="J83:J84"/>
    <mergeCell ref="A74:A75"/>
    <mergeCell ref="B74:B75"/>
    <mergeCell ref="H74:H75"/>
    <mergeCell ref="I74:I75"/>
    <mergeCell ref="J74:J75"/>
    <mergeCell ref="A76:A77"/>
    <mergeCell ref="B76:B77"/>
    <mergeCell ref="H76:H77"/>
    <mergeCell ref="I76:I77"/>
    <mergeCell ref="J76:J77"/>
    <mergeCell ref="A70:A71"/>
    <mergeCell ref="B70:B71"/>
    <mergeCell ref="H70:H71"/>
    <mergeCell ref="I70:I71"/>
    <mergeCell ref="J70:J71"/>
    <mergeCell ref="A72:A73"/>
    <mergeCell ref="B72:B73"/>
    <mergeCell ref="H72:H73"/>
    <mergeCell ref="I72:I73"/>
    <mergeCell ref="J72:J73"/>
    <mergeCell ref="A66:A67"/>
    <mergeCell ref="B66:B67"/>
    <mergeCell ref="H66:H67"/>
    <mergeCell ref="I66:I67"/>
    <mergeCell ref="J66:J67"/>
    <mergeCell ref="A68:A69"/>
    <mergeCell ref="B68:B69"/>
    <mergeCell ref="H68:H69"/>
    <mergeCell ref="I68:I69"/>
    <mergeCell ref="J68:J69"/>
    <mergeCell ref="A62:A63"/>
    <mergeCell ref="B62:B63"/>
    <mergeCell ref="H62:H63"/>
    <mergeCell ref="I62:I63"/>
    <mergeCell ref="J62:J63"/>
    <mergeCell ref="A64:A65"/>
    <mergeCell ref="B64:B65"/>
    <mergeCell ref="H64:H65"/>
    <mergeCell ref="I64:I65"/>
    <mergeCell ref="J64:J65"/>
    <mergeCell ref="A58:A59"/>
    <mergeCell ref="B58:B59"/>
    <mergeCell ref="H58:H59"/>
    <mergeCell ref="I58:I59"/>
    <mergeCell ref="J58:J59"/>
    <mergeCell ref="A60:A61"/>
    <mergeCell ref="B60:B61"/>
    <mergeCell ref="H60:H61"/>
    <mergeCell ref="I60:I61"/>
    <mergeCell ref="J60:J61"/>
    <mergeCell ref="A54:A55"/>
    <mergeCell ref="B54:B55"/>
    <mergeCell ref="H54:H55"/>
    <mergeCell ref="I54:I55"/>
    <mergeCell ref="J54:J55"/>
    <mergeCell ref="A56:A57"/>
    <mergeCell ref="B56:B57"/>
    <mergeCell ref="H56:H57"/>
    <mergeCell ref="I56:I57"/>
    <mergeCell ref="J56:J57"/>
    <mergeCell ref="A50:A51"/>
    <mergeCell ref="B50:B51"/>
    <mergeCell ref="H50:H51"/>
    <mergeCell ref="I50:I51"/>
    <mergeCell ref="J50:J51"/>
    <mergeCell ref="A52:A53"/>
    <mergeCell ref="B52:B53"/>
    <mergeCell ref="H52:H53"/>
    <mergeCell ref="I52:I53"/>
    <mergeCell ref="J52:J53"/>
    <mergeCell ref="A46:A47"/>
    <mergeCell ref="B46:B47"/>
    <mergeCell ref="H46:H47"/>
    <mergeCell ref="I46:I47"/>
    <mergeCell ref="J46:J47"/>
    <mergeCell ref="A48:A49"/>
    <mergeCell ref="B48:B49"/>
    <mergeCell ref="H48:H49"/>
    <mergeCell ref="I48:I49"/>
    <mergeCell ref="J48:J49"/>
    <mergeCell ref="A39:A40"/>
    <mergeCell ref="B39:B40"/>
    <mergeCell ref="H39:H40"/>
    <mergeCell ref="I39:I40"/>
    <mergeCell ref="J39:J40"/>
    <mergeCell ref="A41:A42"/>
    <mergeCell ref="B41:B42"/>
    <mergeCell ref="H41:H42"/>
    <mergeCell ref="I41:I42"/>
    <mergeCell ref="J41:J42"/>
    <mergeCell ref="A35:A36"/>
    <mergeCell ref="B35:B36"/>
    <mergeCell ref="H35:H36"/>
    <mergeCell ref="I35:I36"/>
    <mergeCell ref="J35:J36"/>
    <mergeCell ref="A37:A38"/>
    <mergeCell ref="B37:B38"/>
    <mergeCell ref="H37:H38"/>
    <mergeCell ref="I37:I38"/>
    <mergeCell ref="J37:J38"/>
    <mergeCell ref="A31:A32"/>
    <mergeCell ref="B31:B32"/>
    <mergeCell ref="H31:H32"/>
    <mergeCell ref="I31:I32"/>
    <mergeCell ref="J31:J32"/>
    <mergeCell ref="A33:A34"/>
    <mergeCell ref="B33:B34"/>
    <mergeCell ref="H33:H34"/>
    <mergeCell ref="I33:I34"/>
    <mergeCell ref="J33:J34"/>
    <mergeCell ref="N28:T29"/>
    <mergeCell ref="A29:A30"/>
    <mergeCell ref="B29:B30"/>
    <mergeCell ref="H29:H30"/>
    <mergeCell ref="I29:I30"/>
    <mergeCell ref="J29:J30"/>
    <mergeCell ref="T23:T24"/>
    <mergeCell ref="U23:U24"/>
    <mergeCell ref="V23:V24"/>
    <mergeCell ref="A24:A25"/>
    <mergeCell ref="B24:B25"/>
    <mergeCell ref="H24:H25"/>
    <mergeCell ref="I24:I25"/>
    <mergeCell ref="J24:J25"/>
    <mergeCell ref="L25:U25"/>
    <mergeCell ref="T21:T22"/>
    <mergeCell ref="U21:U22"/>
    <mergeCell ref="V21:V22"/>
    <mergeCell ref="A22:A23"/>
    <mergeCell ref="B22:B23"/>
    <mergeCell ref="H22:H23"/>
    <mergeCell ref="I22:I23"/>
    <mergeCell ref="J22:J23"/>
    <mergeCell ref="M23:M24"/>
    <mergeCell ref="N23:N24"/>
    <mergeCell ref="U19:U20"/>
    <mergeCell ref="V19:V20"/>
    <mergeCell ref="A20:A21"/>
    <mergeCell ref="B20:B21"/>
    <mergeCell ref="H20:H21"/>
    <mergeCell ref="I20:I21"/>
    <mergeCell ref="J20:J21"/>
    <mergeCell ref="L21:L24"/>
    <mergeCell ref="M21:M22"/>
    <mergeCell ref="N21:N22"/>
    <mergeCell ref="U17:U18"/>
    <mergeCell ref="V17:V18"/>
    <mergeCell ref="A18:A19"/>
    <mergeCell ref="B18:B19"/>
    <mergeCell ref="H18:H19"/>
    <mergeCell ref="I18:I19"/>
    <mergeCell ref="J18:J19"/>
    <mergeCell ref="M19:M20"/>
    <mergeCell ref="N19:N20"/>
    <mergeCell ref="T19:T20"/>
    <mergeCell ref="M15:V15"/>
    <mergeCell ref="A16:A17"/>
    <mergeCell ref="B16:B17"/>
    <mergeCell ref="H16:H17"/>
    <mergeCell ref="I16:I17"/>
    <mergeCell ref="J16:J17"/>
    <mergeCell ref="L17:L20"/>
    <mergeCell ref="M17:M18"/>
    <mergeCell ref="N17:N18"/>
    <mergeCell ref="T17:T18"/>
    <mergeCell ref="A11:A12"/>
    <mergeCell ref="B11:B12"/>
    <mergeCell ref="H11:H12"/>
    <mergeCell ref="I11:I12"/>
    <mergeCell ref="J11:J12"/>
    <mergeCell ref="L11:U11"/>
    <mergeCell ref="N7:N8"/>
    <mergeCell ref="T7:T8"/>
    <mergeCell ref="U7:U8"/>
    <mergeCell ref="V7:V8"/>
    <mergeCell ref="L9:L10"/>
    <mergeCell ref="M9:M10"/>
    <mergeCell ref="N9:N10"/>
    <mergeCell ref="T9:T10"/>
    <mergeCell ref="U9:U10"/>
    <mergeCell ref="V9:V10"/>
    <mergeCell ref="T5:T6"/>
    <mergeCell ref="U5:U6"/>
    <mergeCell ref="V5:V6"/>
    <mergeCell ref="A6:A7"/>
    <mergeCell ref="B6:B7"/>
    <mergeCell ref="H6:H7"/>
    <mergeCell ref="I6:I7"/>
    <mergeCell ref="J6:J7"/>
    <mergeCell ref="L7:L8"/>
    <mergeCell ref="M7:M8"/>
    <mergeCell ref="H4:H5"/>
    <mergeCell ref="I4:I5"/>
    <mergeCell ref="J4:J5"/>
    <mergeCell ref="L5:L6"/>
    <mergeCell ref="M5:M6"/>
    <mergeCell ref="N5:N6"/>
    <mergeCell ref="A1:J1"/>
    <mergeCell ref="M1:V1"/>
    <mergeCell ref="L3:L4"/>
    <mergeCell ref="M3:M4"/>
    <mergeCell ref="N3:N4"/>
    <mergeCell ref="T3:T4"/>
    <mergeCell ref="U3:U4"/>
    <mergeCell ref="V3:V4"/>
    <mergeCell ref="A4:A5"/>
    <mergeCell ref="B4:B5"/>
  </mergeCells>
  <phoneticPr fontId="5"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35E41-D5E3-440B-A7A9-C61A8AC3476F}">
  <dimension ref="A1:AO148"/>
  <sheetViews>
    <sheetView zoomScale="57" zoomScaleNormal="57" workbookViewId="0">
      <selection activeCell="D26" sqref="D26"/>
    </sheetView>
  </sheetViews>
  <sheetFormatPr defaultColWidth="8.25" defaultRowHeight="20.149999999999999" customHeight="1" x14ac:dyDescent="0.3"/>
  <cols>
    <col min="1" max="1" width="5.25" style="50" customWidth="1"/>
    <col min="2" max="2" width="18.58203125" style="4" customWidth="1"/>
    <col min="3" max="3" width="17.5" style="4" customWidth="1"/>
    <col min="4" max="4" width="14.9140625" style="4" customWidth="1"/>
    <col min="5" max="5" width="47.58203125" style="4" customWidth="1"/>
    <col min="6" max="6" width="16.75" style="4" customWidth="1"/>
    <col min="7" max="7" width="17.5" style="4" customWidth="1"/>
    <col min="8" max="8" width="18.25" style="4" customWidth="1"/>
    <col min="9" max="9" width="19.33203125" style="4" customWidth="1"/>
    <col min="10" max="10" width="14" style="4" bestFit="1" customWidth="1"/>
    <col min="11" max="11" width="14.75" style="4" bestFit="1" customWidth="1"/>
    <col min="12" max="16384" width="8.25" style="4"/>
  </cols>
  <sheetData>
    <row r="1" spans="1:14" ht="20.149999999999999" customHeight="1" x14ac:dyDescent="0.3">
      <c r="A1" s="3"/>
      <c r="B1" s="215" t="s">
        <v>84</v>
      </c>
      <c r="C1" s="215"/>
      <c r="D1" s="215"/>
      <c r="E1" s="215"/>
      <c r="F1" s="215"/>
      <c r="G1" s="215"/>
      <c r="H1" s="215"/>
      <c r="I1" s="215"/>
      <c r="J1" s="215"/>
      <c r="K1" s="215"/>
      <c r="L1" s="215"/>
      <c r="M1" s="215"/>
      <c r="N1" s="215"/>
    </row>
    <row r="2" spans="1:14" ht="20.149999999999999" customHeight="1" x14ac:dyDescent="0.3">
      <c r="A2" s="3"/>
      <c r="B2" s="215"/>
      <c r="C2" s="215"/>
      <c r="D2" s="215"/>
      <c r="E2" s="215"/>
      <c r="F2" s="215"/>
      <c r="G2" s="215"/>
      <c r="H2" s="215"/>
      <c r="I2" s="215"/>
      <c r="J2" s="215"/>
      <c r="K2" s="215"/>
      <c r="L2" s="215"/>
      <c r="M2" s="215"/>
      <c r="N2" s="215"/>
    </row>
    <row r="3" spans="1:14" ht="20.149999999999999" customHeight="1" x14ac:dyDescent="0.3">
      <c r="A3" s="3"/>
      <c r="B3" s="5" t="s">
        <v>85</v>
      </c>
      <c r="C3" s="5"/>
      <c r="D3" s="5"/>
      <c r="E3" s="5"/>
      <c r="F3" s="5"/>
      <c r="G3" s="5"/>
      <c r="H3" s="5"/>
      <c r="I3" s="5"/>
      <c r="J3" s="5"/>
      <c r="K3" s="5"/>
      <c r="L3" s="5"/>
      <c r="M3" s="5"/>
      <c r="N3" s="5"/>
    </row>
    <row r="4" spans="1:14" ht="20.149999999999999" customHeight="1" x14ac:dyDescent="0.3">
      <c r="A4" s="3"/>
      <c r="B4" s="5" t="s">
        <v>86</v>
      </c>
      <c r="C4" s="5"/>
      <c r="D4" s="5"/>
      <c r="E4" s="5"/>
      <c r="F4" s="5"/>
      <c r="G4" s="5"/>
      <c r="H4" s="5"/>
      <c r="I4" s="5"/>
      <c r="J4" s="5"/>
      <c r="K4" s="5"/>
      <c r="L4" s="5"/>
      <c r="M4" s="5"/>
      <c r="N4" s="5"/>
    </row>
    <row r="5" spans="1:14" ht="20.149999999999999" customHeight="1" x14ac:dyDescent="0.3">
      <c r="A5" s="3"/>
      <c r="B5" s="5" t="s">
        <v>87</v>
      </c>
      <c r="C5" s="5"/>
      <c r="D5" s="5"/>
      <c r="E5" s="5"/>
      <c r="F5" s="5"/>
      <c r="G5" s="5"/>
      <c r="H5" s="5"/>
      <c r="I5" s="5"/>
      <c r="J5" s="5"/>
      <c r="K5" s="5"/>
      <c r="L5" s="5"/>
      <c r="M5" s="5"/>
      <c r="N5" s="5"/>
    </row>
    <row r="6" spans="1:14" ht="20.149999999999999" customHeight="1" x14ac:dyDescent="0.3">
      <c r="A6" s="3"/>
      <c r="B6" s="5" t="s">
        <v>88</v>
      </c>
      <c r="C6" s="5"/>
      <c r="D6" s="5"/>
      <c r="E6" s="5"/>
      <c r="F6" s="5"/>
      <c r="G6" s="5"/>
      <c r="H6" s="5"/>
      <c r="I6" s="5"/>
      <c r="J6" s="5"/>
      <c r="K6" s="5"/>
      <c r="L6" s="5"/>
      <c r="M6" s="5"/>
      <c r="N6" s="5"/>
    </row>
    <row r="7" spans="1:14" ht="20.149999999999999" customHeight="1" x14ac:dyDescent="0.3">
      <c r="A7" s="3"/>
      <c r="B7" s="6"/>
      <c r="C7" s="6"/>
      <c r="D7" s="6"/>
      <c r="E7" s="6"/>
      <c r="F7" s="6"/>
      <c r="G7" s="6"/>
      <c r="H7" s="6"/>
      <c r="I7" s="6"/>
      <c r="J7" s="6"/>
      <c r="K7" s="6"/>
      <c r="L7" s="6"/>
      <c r="M7" s="6"/>
      <c r="N7" s="6"/>
    </row>
    <row r="8" spans="1:14" ht="20.149999999999999" customHeight="1" x14ac:dyDescent="0.3">
      <c r="A8" s="3"/>
      <c r="B8" s="6"/>
      <c r="C8" s="6"/>
      <c r="D8" s="6"/>
      <c r="E8" s="6"/>
      <c r="F8" s="6"/>
      <c r="G8" s="6"/>
      <c r="H8" s="6"/>
      <c r="I8" s="6"/>
      <c r="J8" s="6"/>
      <c r="K8" s="6"/>
      <c r="L8" s="6"/>
      <c r="M8" s="6"/>
      <c r="N8" s="6"/>
    </row>
    <row r="9" spans="1:14" ht="20.149999999999999" customHeight="1" thickBot="1" x14ac:dyDescent="0.35">
      <c r="A9" s="3"/>
      <c r="B9" s="6"/>
      <c r="C9" s="6"/>
      <c r="D9" s="6"/>
      <c r="E9" s="6"/>
      <c r="F9" s="6"/>
      <c r="G9" s="6"/>
      <c r="H9" s="6"/>
      <c r="I9" s="6"/>
      <c r="J9" s="6"/>
      <c r="K9" s="6"/>
      <c r="L9" s="6"/>
      <c r="M9" s="6"/>
      <c r="N9" s="6"/>
    </row>
    <row r="10" spans="1:14" ht="30.65" customHeight="1" x14ac:dyDescent="0.3">
      <c r="A10" s="3"/>
      <c r="B10" s="6"/>
      <c r="C10" s="6"/>
      <c r="D10" s="216" t="s">
        <v>89</v>
      </c>
      <c r="E10" s="217"/>
      <c r="F10" s="217"/>
      <c r="G10" s="217"/>
      <c r="H10" s="218"/>
      <c r="I10" s="6"/>
      <c r="J10" s="6"/>
      <c r="K10" s="6"/>
      <c r="L10" s="6"/>
      <c r="M10" s="6"/>
      <c r="N10" s="6"/>
    </row>
    <row r="11" spans="1:14" ht="23.5" customHeight="1" x14ac:dyDescent="0.3">
      <c r="A11" s="3"/>
      <c r="B11" s="6"/>
      <c r="C11" s="6"/>
      <c r="D11" s="7" t="s">
        <v>90</v>
      </c>
      <c r="E11" s="8" t="s">
        <v>91</v>
      </c>
      <c r="F11" s="8" t="s">
        <v>92</v>
      </c>
      <c r="G11" s="8" t="s">
        <v>93</v>
      </c>
      <c r="H11" s="9" t="s">
        <v>94</v>
      </c>
      <c r="I11" s="6"/>
      <c r="J11" s="6"/>
      <c r="K11" s="6"/>
      <c r="L11" s="6"/>
      <c r="M11" s="6"/>
      <c r="N11" s="6"/>
    </row>
    <row r="12" spans="1:14" ht="20.149999999999999" customHeight="1" x14ac:dyDescent="0.35">
      <c r="A12" s="3"/>
      <c r="B12" s="6"/>
      <c r="C12" s="6"/>
      <c r="D12" s="219">
        <v>89</v>
      </c>
      <c r="E12" s="219">
        <v>18</v>
      </c>
      <c r="F12" s="11">
        <v>12</v>
      </c>
      <c r="G12" s="11">
        <v>4</v>
      </c>
      <c r="H12" s="11">
        <v>2</v>
      </c>
      <c r="I12" s="6"/>
      <c r="J12" s="6"/>
      <c r="K12" s="6"/>
      <c r="L12" s="6"/>
      <c r="M12" s="6"/>
      <c r="N12" s="6"/>
    </row>
    <row r="13" spans="1:14" ht="20.149999999999999" customHeight="1" x14ac:dyDescent="0.3">
      <c r="A13" s="3"/>
      <c r="B13" s="6"/>
      <c r="C13" s="6"/>
      <c r="D13" s="219"/>
      <c r="E13" s="219"/>
      <c r="F13" s="35" t="s">
        <v>392</v>
      </c>
      <c r="G13" s="159" t="s">
        <v>393</v>
      </c>
      <c r="H13" s="159" t="s">
        <v>393</v>
      </c>
      <c r="I13" s="6"/>
      <c r="J13" s="6"/>
      <c r="K13" s="6"/>
      <c r="L13" s="6"/>
      <c r="M13" s="6"/>
      <c r="N13" s="6"/>
    </row>
    <row r="14" spans="1:14" ht="20.149999999999999" customHeight="1" x14ac:dyDescent="0.3">
      <c r="A14" s="3"/>
      <c r="B14" s="6"/>
      <c r="C14" s="6"/>
      <c r="D14" s="219"/>
      <c r="E14" s="219"/>
      <c r="F14" s="35" t="s">
        <v>394</v>
      </c>
      <c r="G14" s="160"/>
      <c r="H14" s="171"/>
      <c r="I14" s="6"/>
      <c r="J14" s="6"/>
      <c r="K14" s="6"/>
      <c r="L14" s="6"/>
      <c r="M14" s="6"/>
      <c r="N14" s="6"/>
    </row>
    <row r="15" spans="1:14" ht="20.149999999999999" customHeight="1" x14ac:dyDescent="0.3">
      <c r="A15" s="3"/>
      <c r="B15" s="6"/>
      <c r="C15" s="6"/>
      <c r="D15" s="219"/>
      <c r="E15" s="219"/>
      <c r="F15" s="35" t="s">
        <v>395</v>
      </c>
      <c r="G15" s="159" t="s">
        <v>33</v>
      </c>
      <c r="H15" s="171"/>
      <c r="I15" s="6"/>
      <c r="J15" s="6"/>
      <c r="K15" s="6"/>
      <c r="L15" s="6"/>
      <c r="M15" s="6"/>
      <c r="N15" s="6"/>
    </row>
    <row r="16" spans="1:14" ht="20.149999999999999" customHeight="1" x14ac:dyDescent="0.3">
      <c r="A16" s="3"/>
      <c r="B16" s="6"/>
      <c r="C16" s="6"/>
      <c r="D16" s="219"/>
      <c r="E16" s="219"/>
      <c r="F16" s="86" t="s">
        <v>396</v>
      </c>
      <c r="G16" s="160"/>
      <c r="H16" s="171"/>
      <c r="I16" s="6"/>
      <c r="J16" s="6"/>
      <c r="K16" s="6"/>
      <c r="L16" s="6"/>
      <c r="M16" s="6"/>
      <c r="N16" s="6"/>
    </row>
    <row r="17" spans="1:14" ht="20.149999999999999" customHeight="1" x14ac:dyDescent="0.3">
      <c r="A17" s="3"/>
      <c r="B17" s="6"/>
      <c r="C17" s="6"/>
      <c r="D17" s="219"/>
      <c r="E17" s="219"/>
      <c r="F17" s="87" t="s">
        <v>33</v>
      </c>
      <c r="G17" s="159" t="s">
        <v>5</v>
      </c>
      <c r="H17" s="160"/>
      <c r="I17" s="6"/>
      <c r="J17" s="6"/>
      <c r="K17" s="6"/>
      <c r="L17" s="6"/>
      <c r="M17" s="6"/>
      <c r="N17" s="6"/>
    </row>
    <row r="18" spans="1:14" ht="20.149999999999999" customHeight="1" x14ac:dyDescent="0.3">
      <c r="A18" s="3"/>
      <c r="B18" s="6"/>
      <c r="C18" s="6"/>
      <c r="D18" s="219"/>
      <c r="E18" s="219"/>
      <c r="F18" s="86" t="s">
        <v>397</v>
      </c>
      <c r="G18" s="171"/>
      <c r="H18" s="159" t="s">
        <v>398</v>
      </c>
      <c r="I18" s="6"/>
      <c r="J18" s="6"/>
      <c r="K18" s="6"/>
      <c r="L18" s="6"/>
      <c r="M18" s="6"/>
      <c r="N18" s="6"/>
    </row>
    <row r="19" spans="1:14" ht="20.149999999999999" customHeight="1" x14ac:dyDescent="0.3">
      <c r="A19" s="3"/>
      <c r="B19" s="6"/>
      <c r="C19" s="6"/>
      <c r="D19" s="219"/>
      <c r="E19" s="219"/>
      <c r="F19" s="86" t="s">
        <v>399</v>
      </c>
      <c r="G19" s="160"/>
      <c r="H19" s="171"/>
      <c r="I19" s="6"/>
      <c r="J19" s="6"/>
      <c r="K19" s="6"/>
      <c r="L19" s="6"/>
      <c r="M19" s="6"/>
      <c r="N19" s="6"/>
    </row>
    <row r="20" spans="1:14" ht="20.149999999999999" customHeight="1" x14ac:dyDescent="0.3">
      <c r="A20" s="3"/>
      <c r="B20" s="6"/>
      <c r="C20" s="6"/>
      <c r="D20" s="219"/>
      <c r="E20" s="219"/>
      <c r="F20" s="14" t="s">
        <v>96</v>
      </c>
      <c r="G20" s="159" t="s">
        <v>398</v>
      </c>
      <c r="H20" s="171"/>
      <c r="I20" s="6"/>
      <c r="J20" s="6"/>
      <c r="K20" s="6"/>
      <c r="L20" s="6"/>
      <c r="M20" s="6"/>
      <c r="N20" s="6"/>
    </row>
    <row r="21" spans="1:14" ht="20.149999999999999" customHeight="1" x14ac:dyDescent="0.3">
      <c r="A21" s="3"/>
      <c r="B21" s="6"/>
      <c r="C21" s="6"/>
      <c r="D21" s="219"/>
      <c r="E21" s="219"/>
      <c r="F21" s="14" t="s">
        <v>97</v>
      </c>
      <c r="G21" s="171"/>
      <c r="H21" s="171"/>
      <c r="I21" s="6"/>
      <c r="J21" s="6"/>
      <c r="K21" s="6"/>
      <c r="L21" s="6"/>
      <c r="M21" s="6"/>
      <c r="N21" s="6"/>
    </row>
    <row r="22" spans="1:14" ht="20.149999999999999" customHeight="1" x14ac:dyDescent="0.3">
      <c r="A22" s="3"/>
      <c r="B22" s="6"/>
      <c r="C22" s="6"/>
      <c r="D22" s="219"/>
      <c r="E22" s="219"/>
      <c r="F22" s="88" t="s">
        <v>271</v>
      </c>
      <c r="G22" s="171"/>
      <c r="H22" s="171"/>
      <c r="I22" s="6"/>
      <c r="J22" s="6"/>
      <c r="K22" s="6"/>
      <c r="L22" s="6"/>
      <c r="M22" s="6"/>
      <c r="N22" s="6"/>
    </row>
    <row r="23" spans="1:14" ht="20.149999999999999" customHeight="1" x14ac:dyDescent="0.3">
      <c r="A23" s="3"/>
      <c r="B23" s="6"/>
      <c r="C23" s="6"/>
      <c r="D23" s="219"/>
      <c r="E23" s="219"/>
      <c r="F23" s="88" t="s">
        <v>276</v>
      </c>
      <c r="G23" s="171"/>
      <c r="H23" s="171"/>
      <c r="I23" s="6"/>
      <c r="J23" s="6"/>
      <c r="K23" s="6"/>
      <c r="L23" s="6"/>
      <c r="M23" s="6"/>
      <c r="N23" s="6"/>
    </row>
    <row r="24" spans="1:14" ht="20.149999999999999" customHeight="1" x14ac:dyDescent="0.3">
      <c r="A24" s="3"/>
      <c r="B24" s="6"/>
      <c r="C24" s="6"/>
      <c r="D24" s="219"/>
      <c r="E24" s="219"/>
      <c r="F24" s="35" t="s">
        <v>10</v>
      </c>
      <c r="G24" s="160"/>
      <c r="H24" s="160"/>
      <c r="I24" s="6"/>
      <c r="J24" s="6"/>
      <c r="K24" s="6"/>
      <c r="L24" s="6"/>
      <c r="M24" s="6"/>
      <c r="N24" s="6"/>
    </row>
    <row r="25" spans="1:14" ht="20.149999999999999" customHeight="1" x14ac:dyDescent="0.3">
      <c r="A25" s="3"/>
      <c r="B25" s="6"/>
      <c r="C25" s="6"/>
      <c r="D25" s="6"/>
      <c r="E25" s="6"/>
      <c r="F25" s="6"/>
      <c r="G25" s="6"/>
      <c r="H25" s="6"/>
      <c r="I25" s="6"/>
      <c r="J25" s="6"/>
      <c r="K25" s="6"/>
      <c r="L25" s="6"/>
      <c r="M25" s="6"/>
      <c r="N25" s="6"/>
    </row>
    <row r="26" spans="1:14" ht="20.149999999999999" customHeight="1" x14ac:dyDescent="0.3">
      <c r="A26" s="3"/>
      <c r="B26" s="6"/>
      <c r="C26" s="6"/>
      <c r="D26" s="6"/>
      <c r="E26" s="6"/>
      <c r="F26" s="6"/>
      <c r="G26" s="6"/>
      <c r="H26" s="6"/>
      <c r="I26" s="6"/>
      <c r="J26" s="6"/>
      <c r="K26" s="6"/>
      <c r="L26" s="6"/>
      <c r="M26" s="6"/>
      <c r="N26" s="6"/>
    </row>
    <row r="27" spans="1:14" ht="20.149999999999999" customHeight="1" x14ac:dyDescent="0.3">
      <c r="A27" s="3"/>
      <c r="B27" s="6"/>
      <c r="C27" s="6"/>
      <c r="D27" s="6"/>
      <c r="E27" s="6"/>
      <c r="F27" s="6"/>
      <c r="G27" s="6"/>
      <c r="H27" s="6"/>
      <c r="I27" s="6"/>
      <c r="J27" s="6"/>
      <c r="K27" s="6"/>
      <c r="L27" s="6"/>
      <c r="M27" s="6"/>
      <c r="N27" s="6"/>
    </row>
    <row r="28" spans="1:14" ht="20.149999999999999" customHeight="1" x14ac:dyDescent="0.3">
      <c r="A28" s="209" t="s">
        <v>98</v>
      </c>
      <c r="B28" s="210"/>
      <c r="C28" s="210"/>
      <c r="D28" s="210"/>
      <c r="E28" s="210"/>
      <c r="F28" s="210"/>
      <c r="G28" s="210"/>
      <c r="H28" s="15"/>
      <c r="I28" s="6"/>
      <c r="J28" s="6"/>
      <c r="K28" s="6"/>
      <c r="L28" s="6"/>
      <c r="M28" s="6"/>
      <c r="N28" s="6"/>
    </row>
    <row r="29" spans="1:14" ht="20.149999999999999" customHeight="1" x14ac:dyDescent="0.3">
      <c r="A29" s="16"/>
      <c r="B29" s="12" t="s">
        <v>99</v>
      </c>
      <c r="C29" s="12" t="s">
        <v>100</v>
      </c>
      <c r="D29" s="12" t="s">
        <v>101</v>
      </c>
      <c r="E29" s="12" t="s">
        <v>102</v>
      </c>
      <c r="F29" s="12" t="s">
        <v>103</v>
      </c>
      <c r="G29" s="12" t="s">
        <v>104</v>
      </c>
      <c r="H29" s="10" t="s">
        <v>105</v>
      </c>
      <c r="I29" s="6"/>
      <c r="J29" s="6"/>
      <c r="K29" s="6"/>
      <c r="L29" s="6"/>
      <c r="M29" s="6"/>
      <c r="N29" s="6"/>
    </row>
    <row r="30" spans="1:14" ht="20.149999999999999" customHeight="1" x14ac:dyDescent="0.3">
      <c r="A30" s="199">
        <v>1</v>
      </c>
      <c r="B30" s="211">
        <v>2021111010050</v>
      </c>
      <c r="C30" s="213" t="s">
        <v>106</v>
      </c>
      <c r="D30" s="213" t="s">
        <v>107</v>
      </c>
      <c r="E30" s="17" t="s">
        <v>108</v>
      </c>
      <c r="F30" s="17">
        <v>20</v>
      </c>
      <c r="G30" s="151">
        <v>40</v>
      </c>
      <c r="H30" s="151">
        <v>1</v>
      </c>
      <c r="I30" s="6"/>
      <c r="J30" s="6"/>
      <c r="K30" s="6"/>
      <c r="L30" s="6"/>
      <c r="M30" s="6"/>
      <c r="N30" s="6"/>
    </row>
    <row r="31" spans="1:14" ht="20.149999999999999" customHeight="1" x14ac:dyDescent="0.3">
      <c r="A31" s="201"/>
      <c r="B31" s="212"/>
      <c r="C31" s="214"/>
      <c r="D31" s="214"/>
      <c r="E31" s="17" t="s">
        <v>109</v>
      </c>
      <c r="F31" s="17">
        <v>20</v>
      </c>
      <c r="G31" s="151"/>
      <c r="H31" s="151"/>
      <c r="I31" s="6"/>
      <c r="J31" s="6"/>
      <c r="K31" s="6"/>
      <c r="L31" s="6"/>
      <c r="M31" s="6"/>
      <c r="N31" s="6"/>
    </row>
    <row r="32" spans="1:14" s="90" customFormat="1" ht="20.149999999999999" customHeight="1" x14ac:dyDescent="0.3">
      <c r="A32" s="202">
        <v>2</v>
      </c>
      <c r="B32" s="204">
        <v>2021111010027</v>
      </c>
      <c r="C32" s="206" t="s">
        <v>33</v>
      </c>
      <c r="D32" s="206" t="s">
        <v>20</v>
      </c>
      <c r="E32" s="89" t="s">
        <v>400</v>
      </c>
      <c r="F32" s="89">
        <v>15</v>
      </c>
      <c r="G32" s="208">
        <v>30</v>
      </c>
      <c r="H32" s="208">
        <v>2</v>
      </c>
    </row>
    <row r="33" spans="1:14" s="90" customFormat="1" ht="20.149999999999999" customHeight="1" x14ac:dyDescent="0.3">
      <c r="A33" s="203"/>
      <c r="B33" s="205"/>
      <c r="C33" s="207"/>
      <c r="D33" s="207"/>
      <c r="E33" s="91" t="s">
        <v>401</v>
      </c>
      <c r="F33" s="89">
        <v>15</v>
      </c>
      <c r="G33" s="208"/>
      <c r="H33" s="208"/>
    </row>
    <row r="34" spans="1:14" ht="20.149999999999999" customHeight="1" x14ac:dyDescent="0.3">
      <c r="A34" s="18">
        <v>3</v>
      </c>
      <c r="B34" s="19">
        <v>2021111010034</v>
      </c>
      <c r="C34" s="92" t="s">
        <v>5</v>
      </c>
      <c r="D34" s="20" t="s">
        <v>110</v>
      </c>
      <c r="E34" s="17" t="s">
        <v>111</v>
      </c>
      <c r="F34" s="17">
        <v>20</v>
      </c>
      <c r="G34" s="18">
        <v>20</v>
      </c>
      <c r="H34" s="18">
        <v>3</v>
      </c>
      <c r="I34" s="6"/>
      <c r="J34" s="6"/>
      <c r="K34" s="6"/>
      <c r="L34" s="6"/>
      <c r="M34" s="6"/>
      <c r="N34" s="6"/>
    </row>
    <row r="35" spans="1:14" ht="20.149999999999999" customHeight="1" x14ac:dyDescent="0.3">
      <c r="A35" s="18">
        <v>4</v>
      </c>
      <c r="B35" s="21">
        <v>2021111010018</v>
      </c>
      <c r="C35" s="92" t="s">
        <v>398</v>
      </c>
      <c r="D35" s="20" t="s">
        <v>112</v>
      </c>
      <c r="E35" s="17" t="s">
        <v>113</v>
      </c>
      <c r="F35" s="17">
        <v>20</v>
      </c>
      <c r="G35" s="18">
        <v>20</v>
      </c>
      <c r="H35" s="18">
        <v>3</v>
      </c>
      <c r="I35" s="6"/>
      <c r="J35" s="6"/>
      <c r="K35" s="6"/>
      <c r="L35" s="6"/>
      <c r="M35" s="6"/>
      <c r="N35" s="6"/>
    </row>
    <row r="36" spans="1:14" ht="20.149999999999999" customHeight="1" x14ac:dyDescent="0.3">
      <c r="A36" s="10">
        <v>5</v>
      </c>
      <c r="B36" s="93">
        <v>2021111010020</v>
      </c>
      <c r="C36" s="25" t="s">
        <v>114</v>
      </c>
      <c r="D36" s="25" t="s">
        <v>115</v>
      </c>
      <c r="E36" s="25" t="s">
        <v>116</v>
      </c>
      <c r="F36" s="25">
        <v>15</v>
      </c>
      <c r="G36" s="35">
        <v>15</v>
      </c>
      <c r="H36" s="35">
        <v>4</v>
      </c>
      <c r="I36" s="6"/>
      <c r="J36" s="6"/>
      <c r="K36" s="6"/>
      <c r="L36" s="6"/>
      <c r="M36" s="6"/>
      <c r="N36" s="6"/>
    </row>
    <row r="37" spans="1:14" ht="20.149999999999999" customHeight="1" x14ac:dyDescent="0.3">
      <c r="A37" s="10">
        <v>6</v>
      </c>
      <c r="B37" s="26">
        <v>2021111010058</v>
      </c>
      <c r="C37" s="29" t="s">
        <v>130</v>
      </c>
      <c r="D37" s="29" t="s">
        <v>131</v>
      </c>
      <c r="E37" s="25" t="s">
        <v>132</v>
      </c>
      <c r="F37" s="25">
        <v>15</v>
      </c>
      <c r="G37" s="10">
        <v>15</v>
      </c>
      <c r="H37" s="10">
        <v>4</v>
      </c>
      <c r="I37" s="6"/>
      <c r="J37" s="6"/>
      <c r="K37" s="6"/>
      <c r="L37" s="6"/>
      <c r="M37" s="6"/>
      <c r="N37" s="6"/>
    </row>
    <row r="38" spans="1:14" ht="20.149999999999999" customHeight="1" x14ac:dyDescent="0.3">
      <c r="A38" s="10">
        <v>7</v>
      </c>
      <c r="B38" s="26">
        <v>2021111010011</v>
      </c>
      <c r="C38" s="27" t="s">
        <v>125</v>
      </c>
      <c r="D38" s="24" t="s">
        <v>112</v>
      </c>
      <c r="E38" s="25" t="s">
        <v>126</v>
      </c>
      <c r="F38" s="25">
        <v>15</v>
      </c>
      <c r="G38" s="10">
        <v>15</v>
      </c>
      <c r="H38" s="10">
        <v>4</v>
      </c>
      <c r="I38" s="6"/>
      <c r="J38" s="6"/>
      <c r="K38" s="6"/>
      <c r="L38" s="6"/>
      <c r="M38" s="6"/>
      <c r="N38" s="6"/>
    </row>
    <row r="39" spans="1:14" ht="20.149999999999999" customHeight="1" x14ac:dyDescent="0.3">
      <c r="A39" s="10">
        <v>8</v>
      </c>
      <c r="B39" s="23">
        <v>2021111010045</v>
      </c>
      <c r="C39" s="24" t="s">
        <v>117</v>
      </c>
      <c r="D39" s="24" t="s">
        <v>110</v>
      </c>
      <c r="E39" s="25" t="s">
        <v>118</v>
      </c>
      <c r="F39" s="25">
        <v>15</v>
      </c>
      <c r="G39" s="10">
        <v>15</v>
      </c>
      <c r="H39" s="10">
        <v>4</v>
      </c>
      <c r="I39" s="6"/>
      <c r="J39" s="6"/>
      <c r="K39" s="6"/>
      <c r="L39" s="6"/>
      <c r="M39" s="6"/>
      <c r="N39" s="6"/>
    </row>
    <row r="40" spans="1:14" ht="20.149999999999999" customHeight="1" x14ac:dyDescent="0.3">
      <c r="A40" s="10">
        <v>9</v>
      </c>
      <c r="B40" s="23">
        <v>2021111010026</v>
      </c>
      <c r="C40" s="24" t="s">
        <v>122</v>
      </c>
      <c r="D40" s="24" t="s">
        <v>123</v>
      </c>
      <c r="E40" s="25" t="s">
        <v>124</v>
      </c>
      <c r="F40" s="25">
        <v>15</v>
      </c>
      <c r="G40" s="10">
        <v>15</v>
      </c>
      <c r="H40" s="10">
        <v>4</v>
      </c>
      <c r="I40" s="6"/>
      <c r="J40" s="6"/>
      <c r="K40" s="6"/>
      <c r="L40" s="6"/>
      <c r="M40" s="6"/>
      <c r="N40" s="6"/>
    </row>
    <row r="41" spans="1:14" ht="20.149999999999999" customHeight="1" x14ac:dyDescent="0.3">
      <c r="A41" s="10">
        <v>10</v>
      </c>
      <c r="B41" s="23">
        <v>2021111010003</v>
      </c>
      <c r="C41" s="24" t="s">
        <v>119</v>
      </c>
      <c r="D41" s="24" t="s">
        <v>120</v>
      </c>
      <c r="E41" s="25" t="s">
        <v>121</v>
      </c>
      <c r="F41" s="25">
        <v>15</v>
      </c>
      <c r="G41" s="10">
        <v>15</v>
      </c>
      <c r="H41" s="10">
        <v>4</v>
      </c>
      <c r="I41" s="6"/>
      <c r="J41" s="6"/>
      <c r="K41" s="6"/>
      <c r="L41" s="6"/>
      <c r="M41" s="6"/>
      <c r="N41" s="6"/>
    </row>
    <row r="42" spans="1:14" ht="20.149999999999999" customHeight="1" x14ac:dyDescent="0.3">
      <c r="A42" s="10">
        <v>11</v>
      </c>
      <c r="B42" s="28">
        <v>2021111010085</v>
      </c>
      <c r="C42" s="27" t="s">
        <v>127</v>
      </c>
      <c r="D42" s="24" t="s">
        <v>128</v>
      </c>
      <c r="E42" s="25" t="s">
        <v>129</v>
      </c>
      <c r="F42" s="25">
        <v>15</v>
      </c>
      <c r="G42" s="10">
        <v>15</v>
      </c>
      <c r="H42" s="10">
        <v>4</v>
      </c>
      <c r="I42" s="6"/>
      <c r="J42" s="6"/>
      <c r="K42" s="6"/>
      <c r="L42" s="6"/>
      <c r="M42" s="6"/>
      <c r="N42" s="6"/>
    </row>
    <row r="43" spans="1:14" ht="20.149999999999999" customHeight="1" x14ac:dyDescent="0.3">
      <c r="A43" s="10">
        <v>12</v>
      </c>
      <c r="B43" s="26">
        <v>2021111010077</v>
      </c>
      <c r="C43" s="24" t="s">
        <v>133</v>
      </c>
      <c r="D43" s="24" t="s">
        <v>134</v>
      </c>
      <c r="E43" s="25" t="s">
        <v>135</v>
      </c>
      <c r="F43" s="25">
        <v>10</v>
      </c>
      <c r="G43" s="10">
        <v>10</v>
      </c>
      <c r="H43" s="10">
        <v>11</v>
      </c>
      <c r="I43" s="6"/>
      <c r="J43" s="6"/>
      <c r="K43" s="6"/>
      <c r="L43" s="6"/>
      <c r="M43" s="6"/>
      <c r="N43" s="6"/>
    </row>
    <row r="44" spans="1:14" ht="20.149999999999999" customHeight="1" x14ac:dyDescent="0.3">
      <c r="A44" s="10">
        <v>13</v>
      </c>
      <c r="B44" s="27">
        <v>2021111010065</v>
      </c>
      <c r="C44" s="24" t="s">
        <v>136</v>
      </c>
      <c r="D44" s="24" t="s">
        <v>134</v>
      </c>
      <c r="E44" s="25" t="s">
        <v>137</v>
      </c>
      <c r="F44" s="25">
        <v>10</v>
      </c>
      <c r="G44" s="10">
        <v>10</v>
      </c>
      <c r="H44" s="10">
        <v>11</v>
      </c>
      <c r="I44" s="6"/>
      <c r="J44" s="6"/>
      <c r="K44" s="6"/>
      <c r="L44" s="6"/>
      <c r="M44" s="6"/>
      <c r="N44" s="6"/>
    </row>
    <row r="45" spans="1:14" ht="20.149999999999999" customHeight="1" x14ac:dyDescent="0.3">
      <c r="A45" s="10">
        <v>14</v>
      </c>
      <c r="B45" s="26">
        <v>2021111010057</v>
      </c>
      <c r="C45" s="29" t="s">
        <v>138</v>
      </c>
      <c r="D45" s="29" t="s">
        <v>107</v>
      </c>
      <c r="E45" s="25" t="s">
        <v>139</v>
      </c>
      <c r="F45" s="25">
        <v>10</v>
      </c>
      <c r="G45" s="10">
        <v>10</v>
      </c>
      <c r="H45" s="10">
        <v>11</v>
      </c>
      <c r="I45" s="6"/>
      <c r="J45" s="6"/>
      <c r="K45" s="6"/>
      <c r="L45" s="6"/>
      <c r="M45" s="6"/>
      <c r="N45" s="6"/>
    </row>
    <row r="46" spans="1:14" ht="20.149999999999999" customHeight="1" x14ac:dyDescent="0.3">
      <c r="A46" s="10">
        <v>15</v>
      </c>
      <c r="B46" s="26">
        <v>2021111010016</v>
      </c>
      <c r="C46" s="27" t="s">
        <v>140</v>
      </c>
      <c r="D46" s="24" t="s">
        <v>112</v>
      </c>
      <c r="E46" s="25" t="s">
        <v>141</v>
      </c>
      <c r="F46" s="25">
        <v>0</v>
      </c>
      <c r="G46" s="10">
        <v>0</v>
      </c>
      <c r="H46" s="10">
        <v>14</v>
      </c>
      <c r="I46" s="6"/>
      <c r="J46" s="6"/>
      <c r="K46" s="6"/>
      <c r="L46" s="6"/>
      <c r="M46" s="6"/>
      <c r="N46" s="6"/>
    </row>
    <row r="47" spans="1:14" ht="20.149999999999999" customHeight="1" x14ac:dyDescent="0.3">
      <c r="A47" s="191" t="s">
        <v>402</v>
      </c>
      <c r="B47" s="192"/>
      <c r="C47" s="192"/>
      <c r="D47" s="192"/>
      <c r="E47" s="192"/>
      <c r="F47" s="192"/>
      <c r="G47" s="192"/>
      <c r="H47" s="192"/>
      <c r="I47" s="6"/>
      <c r="J47" s="6"/>
      <c r="K47" s="6"/>
      <c r="L47" s="6"/>
      <c r="M47" s="6"/>
      <c r="N47" s="6"/>
    </row>
    <row r="48" spans="1:14" ht="20.149999999999999" customHeight="1" x14ac:dyDescent="0.3">
      <c r="A48" s="70"/>
      <c r="B48" s="71"/>
      <c r="C48" s="71"/>
      <c r="D48" s="71"/>
      <c r="E48" s="71"/>
      <c r="F48" s="71"/>
      <c r="G48" s="71"/>
      <c r="H48" s="72"/>
      <c r="I48" s="6"/>
      <c r="J48" s="6"/>
      <c r="K48" s="6"/>
      <c r="L48" s="6"/>
      <c r="M48" s="6"/>
      <c r="N48" s="6"/>
    </row>
    <row r="49" spans="1:41" ht="20.149999999999999" customHeight="1" x14ac:dyDescent="0.3">
      <c r="A49" s="165" t="s">
        <v>232</v>
      </c>
      <c r="B49" s="166"/>
      <c r="C49" s="166"/>
      <c r="D49" s="166"/>
      <c r="E49" s="166"/>
      <c r="F49" s="166"/>
      <c r="G49" s="166"/>
      <c r="H49" s="167"/>
      <c r="I49" s="6"/>
      <c r="J49" s="6"/>
      <c r="K49" s="6"/>
      <c r="L49" s="6"/>
      <c r="M49" s="6"/>
      <c r="N49" s="6"/>
    </row>
    <row r="50" spans="1:41" ht="20.149999999999999" customHeight="1" x14ac:dyDescent="0.3">
      <c r="A50" s="168"/>
      <c r="B50" s="169"/>
      <c r="C50" s="169"/>
      <c r="D50" s="169"/>
      <c r="E50" s="169"/>
      <c r="F50" s="169"/>
      <c r="G50" s="169"/>
      <c r="H50" s="170"/>
      <c r="I50" s="6"/>
      <c r="J50" s="6"/>
      <c r="K50" s="6"/>
      <c r="L50" s="6"/>
      <c r="M50" s="6"/>
      <c r="N50" s="6"/>
    </row>
    <row r="51" spans="1:41" ht="20.149999999999999" customHeight="1" x14ac:dyDescent="0.35">
      <c r="A51" s="10"/>
      <c r="B51" s="30" t="s">
        <v>142</v>
      </c>
      <c r="C51" s="31" t="s">
        <v>143</v>
      </c>
      <c r="D51" s="32" t="s">
        <v>144</v>
      </c>
      <c r="E51" s="32" t="s">
        <v>145</v>
      </c>
      <c r="F51" s="32" t="s">
        <v>146</v>
      </c>
      <c r="G51" s="32" t="s">
        <v>147</v>
      </c>
      <c r="H51" s="32" t="s">
        <v>148</v>
      </c>
      <c r="I51" s="6"/>
      <c r="J51" s="6"/>
      <c r="K51" s="6"/>
      <c r="L51" s="6"/>
      <c r="M51" s="6"/>
      <c r="N51" s="6"/>
    </row>
    <row r="52" spans="1:41" ht="20.149999999999999" customHeight="1" x14ac:dyDescent="0.3">
      <c r="A52" s="193">
        <v>1</v>
      </c>
      <c r="B52" s="194">
        <v>2021111010050</v>
      </c>
      <c r="C52" s="151" t="s">
        <v>95</v>
      </c>
      <c r="D52" s="151" t="s">
        <v>206</v>
      </c>
      <c r="E52" s="22" t="s">
        <v>207</v>
      </c>
      <c r="F52" s="22">
        <v>22.5</v>
      </c>
      <c r="G52" s="197">
        <v>123</v>
      </c>
      <c r="H52" s="199">
        <v>1</v>
      </c>
      <c r="I52" s="6"/>
      <c r="J52" s="6"/>
      <c r="K52" s="6"/>
      <c r="L52" s="6"/>
      <c r="M52" s="6"/>
      <c r="N52" s="6"/>
    </row>
    <row r="53" spans="1:41" ht="20.149999999999999" customHeight="1" x14ac:dyDescent="0.3">
      <c r="A53" s="193"/>
      <c r="B53" s="195"/>
      <c r="C53" s="151"/>
      <c r="D53" s="151"/>
      <c r="E53" s="22" t="s">
        <v>208</v>
      </c>
      <c r="F53" s="22">
        <v>22.5</v>
      </c>
      <c r="G53" s="197"/>
      <c r="H53" s="200"/>
      <c r="I53" s="6"/>
      <c r="J53" s="6"/>
      <c r="K53" s="6"/>
      <c r="L53" s="6"/>
      <c r="M53" s="6"/>
      <c r="N53" s="6"/>
    </row>
    <row r="54" spans="1:41" s="33" customFormat="1" ht="20.149999999999999" customHeight="1" x14ac:dyDescent="0.3">
      <c r="A54" s="193"/>
      <c r="B54" s="195"/>
      <c r="C54" s="151"/>
      <c r="D54" s="151"/>
      <c r="E54" s="22" t="s">
        <v>209</v>
      </c>
      <c r="F54" s="22">
        <v>22.5</v>
      </c>
      <c r="G54" s="197"/>
      <c r="H54" s="200"/>
      <c r="I54" s="6"/>
      <c r="J54" s="6"/>
      <c r="K54" s="6"/>
      <c r="L54" s="6"/>
      <c r="M54" s="6"/>
      <c r="N54" s="6"/>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row>
    <row r="55" spans="1:41" s="33" customFormat="1" ht="20.149999999999999" customHeight="1" x14ac:dyDescent="0.3">
      <c r="A55" s="193"/>
      <c r="B55" s="195"/>
      <c r="C55" s="151"/>
      <c r="D55" s="151"/>
      <c r="E55" s="22" t="s">
        <v>210</v>
      </c>
      <c r="F55" s="22">
        <v>19.5</v>
      </c>
      <c r="G55" s="197"/>
      <c r="H55" s="200"/>
      <c r="I55" s="6"/>
      <c r="J55" s="6"/>
      <c r="K55" s="6"/>
      <c r="L55" s="6"/>
      <c r="M55" s="6"/>
      <c r="N55" s="6"/>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41" s="33" customFormat="1" ht="20.149999999999999" customHeight="1" x14ac:dyDescent="0.3">
      <c r="A56" s="193"/>
      <c r="B56" s="195"/>
      <c r="C56" s="151"/>
      <c r="D56" s="151"/>
      <c r="E56" s="22" t="s">
        <v>211</v>
      </c>
      <c r="F56" s="22">
        <v>19.5</v>
      </c>
      <c r="G56" s="197"/>
      <c r="H56" s="200"/>
      <c r="I56" s="6"/>
      <c r="J56" s="6"/>
      <c r="K56" s="6"/>
      <c r="L56" s="6"/>
      <c r="M56" s="6"/>
      <c r="N56" s="6"/>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41" s="33" customFormat="1" ht="20.149999999999999" customHeight="1" x14ac:dyDescent="0.3">
      <c r="A57" s="193"/>
      <c r="B57" s="196"/>
      <c r="C57" s="151"/>
      <c r="D57" s="151"/>
      <c r="E57" s="18" t="s">
        <v>212</v>
      </c>
      <c r="F57" s="18">
        <v>16.5</v>
      </c>
      <c r="G57" s="198"/>
      <c r="H57" s="201"/>
      <c r="I57" s="6"/>
      <c r="J57" s="6"/>
      <c r="K57" s="6"/>
      <c r="L57" s="6"/>
      <c r="M57" s="6"/>
      <c r="N57" s="6"/>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row>
    <row r="58" spans="1:41" s="33" customFormat="1" ht="20.149999999999999" customHeight="1" x14ac:dyDescent="0.3">
      <c r="A58" s="171">
        <v>2</v>
      </c>
      <c r="B58" s="176" t="s">
        <v>149</v>
      </c>
      <c r="C58" s="176" t="s">
        <v>213</v>
      </c>
      <c r="D58" s="176" t="s">
        <v>214</v>
      </c>
      <c r="E58" s="189" t="s">
        <v>215</v>
      </c>
      <c r="F58" s="159" t="s">
        <v>34</v>
      </c>
      <c r="G58" s="174" t="s">
        <v>35</v>
      </c>
      <c r="H58" s="171">
        <v>2</v>
      </c>
      <c r="I58" s="179"/>
      <c r="J58" s="6"/>
      <c r="K58" s="6"/>
      <c r="L58" s="6"/>
      <c r="M58" s="6"/>
      <c r="N58" s="6"/>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row>
    <row r="59" spans="1:41" s="33" customFormat="1" ht="20.149999999999999" customHeight="1" x14ac:dyDescent="0.3">
      <c r="A59" s="160"/>
      <c r="B59" s="175"/>
      <c r="C59" s="175"/>
      <c r="D59" s="175"/>
      <c r="E59" s="190"/>
      <c r="F59" s="160"/>
      <c r="G59" s="175"/>
      <c r="H59" s="160"/>
      <c r="I59" s="180"/>
      <c r="J59" s="6"/>
      <c r="K59" s="6"/>
      <c r="L59" s="6"/>
      <c r="M59" s="6"/>
      <c r="N59" s="6"/>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row>
    <row r="60" spans="1:41" ht="20.149999999999999" customHeight="1" x14ac:dyDescent="0.3">
      <c r="A60" s="181">
        <v>3</v>
      </c>
      <c r="B60" s="184" t="s">
        <v>69</v>
      </c>
      <c r="C60" s="181" t="s">
        <v>222</v>
      </c>
      <c r="D60" s="187" t="s">
        <v>223</v>
      </c>
      <c r="E60" s="22" t="s">
        <v>224</v>
      </c>
      <c r="F60" s="181" t="s">
        <v>403</v>
      </c>
      <c r="G60" s="184" t="s">
        <v>404</v>
      </c>
      <c r="H60" s="181">
        <v>3</v>
      </c>
      <c r="I60" s="6"/>
      <c r="J60" s="6"/>
      <c r="K60" s="6"/>
      <c r="L60" s="6"/>
      <c r="M60" s="6"/>
      <c r="N60" s="6"/>
    </row>
    <row r="61" spans="1:41" ht="20.149999999999999" customHeight="1" x14ac:dyDescent="0.3">
      <c r="A61" s="182"/>
      <c r="B61" s="185"/>
      <c r="C61" s="182"/>
      <c r="D61" s="187"/>
      <c r="E61" s="22" t="s">
        <v>225</v>
      </c>
      <c r="F61" s="182"/>
      <c r="G61" s="185"/>
      <c r="H61" s="182"/>
      <c r="I61" s="6"/>
      <c r="J61" s="6"/>
      <c r="K61" s="6"/>
      <c r="L61" s="6"/>
      <c r="M61" s="6"/>
      <c r="N61" s="6"/>
    </row>
    <row r="62" spans="1:41" ht="20.149999999999999" customHeight="1" x14ac:dyDescent="0.3">
      <c r="A62" s="183"/>
      <c r="B62" s="186"/>
      <c r="C62" s="183"/>
      <c r="D62" s="188"/>
      <c r="E62" s="94" t="s">
        <v>405</v>
      </c>
      <c r="F62" s="183"/>
      <c r="G62" s="186"/>
      <c r="H62" s="183"/>
      <c r="I62" s="6"/>
      <c r="J62" s="6"/>
      <c r="K62" s="6"/>
      <c r="L62" s="6"/>
      <c r="M62" s="6"/>
      <c r="N62" s="6"/>
    </row>
    <row r="63" spans="1:41" ht="20.149999999999999" customHeight="1" x14ac:dyDescent="0.3">
      <c r="A63" s="159">
        <v>4</v>
      </c>
      <c r="B63" s="174" t="s">
        <v>37</v>
      </c>
      <c r="C63" s="174" t="s">
        <v>226</v>
      </c>
      <c r="D63" s="174" t="s">
        <v>227</v>
      </c>
      <c r="E63" s="159" t="s">
        <v>228</v>
      </c>
      <c r="F63" s="159">
        <v>22.5</v>
      </c>
      <c r="G63" s="159">
        <v>84</v>
      </c>
      <c r="H63" s="159">
        <v>4</v>
      </c>
      <c r="I63" s="6"/>
      <c r="J63" s="6"/>
      <c r="K63" s="6"/>
      <c r="L63" s="6"/>
      <c r="M63" s="6"/>
      <c r="N63" s="6"/>
    </row>
    <row r="64" spans="1:41" ht="20.149999999999999" customHeight="1" x14ac:dyDescent="0.3">
      <c r="A64" s="171"/>
      <c r="B64" s="176"/>
      <c r="C64" s="176"/>
      <c r="D64" s="176"/>
      <c r="E64" s="160"/>
      <c r="F64" s="160"/>
      <c r="G64" s="171"/>
      <c r="H64" s="171"/>
      <c r="I64" s="6"/>
      <c r="J64" s="6"/>
      <c r="K64" s="6"/>
      <c r="L64" s="6"/>
      <c r="M64" s="6"/>
      <c r="N64" s="6"/>
    </row>
    <row r="65" spans="1:14" ht="20.149999999999999" customHeight="1" x14ac:dyDescent="0.3">
      <c r="A65" s="171"/>
      <c r="B65" s="176"/>
      <c r="C65" s="176"/>
      <c r="D65" s="176"/>
      <c r="E65" s="35" t="s">
        <v>208</v>
      </c>
      <c r="F65" s="35">
        <v>22.5</v>
      </c>
      <c r="G65" s="171"/>
      <c r="H65" s="171"/>
      <c r="I65" s="6"/>
      <c r="J65" s="6"/>
      <c r="K65" s="6"/>
      <c r="L65" s="6"/>
      <c r="M65" s="6"/>
      <c r="N65" s="6"/>
    </row>
    <row r="66" spans="1:14" ht="20.149999999999999" customHeight="1" x14ac:dyDescent="0.3">
      <c r="A66" s="171"/>
      <c r="B66" s="176"/>
      <c r="C66" s="176"/>
      <c r="D66" s="176"/>
      <c r="E66" s="35" t="s">
        <v>229</v>
      </c>
      <c r="F66" s="35">
        <v>2.25</v>
      </c>
      <c r="G66" s="171"/>
      <c r="H66" s="171"/>
      <c r="I66" s="6"/>
      <c r="J66" s="6"/>
      <c r="K66" s="6"/>
      <c r="L66" s="6"/>
      <c r="M66" s="6"/>
      <c r="N66" s="6"/>
    </row>
    <row r="67" spans="1:14" ht="20.149999999999999" customHeight="1" x14ac:dyDescent="0.3">
      <c r="A67" s="171"/>
      <c r="B67" s="176"/>
      <c r="C67" s="176"/>
      <c r="D67" s="176"/>
      <c r="E67" s="35" t="s">
        <v>230</v>
      </c>
      <c r="F67" s="35">
        <v>22.5</v>
      </c>
      <c r="G67" s="171"/>
      <c r="H67" s="171"/>
      <c r="I67" s="6"/>
      <c r="J67" s="6"/>
      <c r="K67" s="6"/>
      <c r="L67" s="6"/>
      <c r="M67" s="6"/>
      <c r="N67" s="6"/>
    </row>
    <row r="68" spans="1:14" ht="20.149999999999999" customHeight="1" x14ac:dyDescent="0.3">
      <c r="A68" s="160"/>
      <c r="B68" s="175"/>
      <c r="C68" s="175"/>
      <c r="D68" s="175"/>
      <c r="E68" s="35" t="s">
        <v>231</v>
      </c>
      <c r="F68" s="35">
        <v>14.25</v>
      </c>
      <c r="G68" s="160"/>
      <c r="H68" s="160"/>
      <c r="I68" s="6"/>
      <c r="J68" s="6"/>
      <c r="K68" s="6"/>
      <c r="L68" s="6"/>
      <c r="M68" s="6"/>
      <c r="N68" s="6"/>
    </row>
    <row r="69" spans="1:14" ht="20.149999999999999" customHeight="1" x14ac:dyDescent="0.3">
      <c r="A69" s="159">
        <v>5</v>
      </c>
      <c r="B69" s="174" t="s">
        <v>39</v>
      </c>
      <c r="C69" s="159" t="s">
        <v>233</v>
      </c>
      <c r="D69" s="159" t="s">
        <v>223</v>
      </c>
      <c r="E69" s="35" t="s">
        <v>208</v>
      </c>
      <c r="F69" s="159" t="s">
        <v>40</v>
      </c>
      <c r="G69" s="174" t="s">
        <v>150</v>
      </c>
      <c r="H69" s="159">
        <v>5</v>
      </c>
      <c r="I69" s="6"/>
      <c r="J69" s="6"/>
      <c r="K69" s="6"/>
      <c r="L69" s="6"/>
      <c r="M69" s="6"/>
      <c r="N69" s="6"/>
    </row>
    <row r="70" spans="1:14" ht="20.149999999999999" customHeight="1" x14ac:dyDescent="0.3">
      <c r="A70" s="171"/>
      <c r="B70" s="176"/>
      <c r="C70" s="171"/>
      <c r="D70" s="171"/>
      <c r="E70" s="35" t="s">
        <v>234</v>
      </c>
      <c r="F70" s="171"/>
      <c r="G70" s="176"/>
      <c r="H70" s="171"/>
      <c r="I70" s="6"/>
      <c r="J70" s="6"/>
      <c r="K70" s="6"/>
      <c r="L70" s="6"/>
      <c r="M70" s="6"/>
      <c r="N70" s="6"/>
    </row>
    <row r="71" spans="1:14" ht="20.149999999999999" customHeight="1" x14ac:dyDescent="0.3">
      <c r="A71" s="171"/>
      <c r="B71" s="176"/>
      <c r="C71" s="171"/>
      <c r="D71" s="171"/>
      <c r="E71" s="35" t="s">
        <v>207</v>
      </c>
      <c r="F71" s="171"/>
      <c r="G71" s="176"/>
      <c r="H71" s="171"/>
      <c r="I71" s="6"/>
      <c r="J71" s="6"/>
      <c r="K71" s="6"/>
      <c r="L71" s="6"/>
      <c r="M71" s="6"/>
      <c r="N71" s="6"/>
    </row>
    <row r="72" spans="1:14" ht="20.149999999999999" customHeight="1" x14ac:dyDescent="0.3">
      <c r="A72" s="171"/>
      <c r="B72" s="176"/>
      <c r="C72" s="160"/>
      <c r="D72" s="160"/>
      <c r="E72" s="35" t="s">
        <v>235</v>
      </c>
      <c r="F72" s="160"/>
      <c r="G72" s="175"/>
      <c r="H72" s="160"/>
      <c r="I72" s="6"/>
      <c r="J72" s="6"/>
      <c r="K72" s="6"/>
      <c r="L72" s="6"/>
      <c r="M72" s="6"/>
      <c r="N72" s="6"/>
    </row>
    <row r="73" spans="1:14" ht="20.149999999999999" customHeight="1" x14ac:dyDescent="0.3">
      <c r="A73" s="171">
        <v>6</v>
      </c>
      <c r="B73" s="174" t="s">
        <v>70</v>
      </c>
      <c r="C73" s="171" t="s">
        <v>236</v>
      </c>
      <c r="D73" s="159" t="s">
        <v>223</v>
      </c>
      <c r="E73" s="35" t="s">
        <v>237</v>
      </c>
      <c r="F73" s="159" t="s">
        <v>42</v>
      </c>
      <c r="G73" s="174" t="s">
        <v>43</v>
      </c>
      <c r="H73" s="159">
        <v>6</v>
      </c>
      <c r="I73" s="6"/>
      <c r="J73" s="6"/>
      <c r="K73" s="6"/>
      <c r="L73" s="6"/>
      <c r="M73" s="6"/>
      <c r="N73" s="6"/>
    </row>
    <row r="74" spans="1:14" ht="20.149999999999999" customHeight="1" x14ac:dyDescent="0.3">
      <c r="A74" s="171"/>
      <c r="B74" s="176"/>
      <c r="C74" s="171"/>
      <c r="D74" s="171"/>
      <c r="E74" s="35" t="s">
        <v>238</v>
      </c>
      <c r="F74" s="171"/>
      <c r="G74" s="176"/>
      <c r="H74" s="171"/>
      <c r="I74" s="6"/>
      <c r="J74" s="6"/>
      <c r="K74" s="6"/>
      <c r="L74" s="6"/>
      <c r="M74" s="6"/>
      <c r="N74" s="6"/>
    </row>
    <row r="75" spans="1:14" ht="20.149999999999999" customHeight="1" x14ac:dyDescent="0.3">
      <c r="A75" s="171"/>
      <c r="B75" s="175"/>
      <c r="C75" s="160"/>
      <c r="D75" s="160"/>
      <c r="E75" s="35" t="s">
        <v>225</v>
      </c>
      <c r="F75" s="160"/>
      <c r="G75" s="175"/>
      <c r="H75" s="160"/>
      <c r="I75" s="6"/>
      <c r="J75" s="6"/>
      <c r="K75" s="6"/>
      <c r="L75" s="6"/>
      <c r="M75" s="6"/>
      <c r="N75" s="6"/>
    </row>
    <row r="76" spans="1:14" ht="20.149999999999999" customHeight="1" x14ac:dyDescent="0.3">
      <c r="A76" s="159">
        <v>7</v>
      </c>
      <c r="B76" s="177">
        <v>2021111010056</v>
      </c>
      <c r="C76" s="159" t="s">
        <v>216</v>
      </c>
      <c r="D76" s="159" t="s">
        <v>217</v>
      </c>
      <c r="E76" s="35" t="s">
        <v>218</v>
      </c>
      <c r="F76" s="35">
        <v>22.5</v>
      </c>
      <c r="G76" s="174" t="s">
        <v>406</v>
      </c>
      <c r="H76" s="159">
        <v>7</v>
      </c>
      <c r="I76" s="6"/>
      <c r="J76" s="6"/>
      <c r="K76" s="6"/>
      <c r="L76" s="6"/>
      <c r="M76" s="6"/>
      <c r="N76" s="6"/>
    </row>
    <row r="77" spans="1:14" ht="20.149999999999999" customHeight="1" x14ac:dyDescent="0.3">
      <c r="A77" s="171"/>
      <c r="B77" s="178"/>
      <c r="C77" s="171"/>
      <c r="D77" s="171"/>
      <c r="E77" s="35" t="s">
        <v>219</v>
      </c>
      <c r="F77" s="35">
        <v>24</v>
      </c>
      <c r="G77" s="176"/>
      <c r="H77" s="171"/>
      <c r="I77" s="6"/>
      <c r="J77" s="6"/>
      <c r="K77" s="6"/>
      <c r="L77" s="6"/>
      <c r="M77" s="6"/>
      <c r="N77" s="6"/>
    </row>
    <row r="78" spans="1:14" ht="20.149999999999999" customHeight="1" x14ac:dyDescent="0.3">
      <c r="A78" s="171"/>
      <c r="B78" s="178"/>
      <c r="C78" s="171"/>
      <c r="D78" s="171"/>
      <c r="E78" s="35" t="s">
        <v>220</v>
      </c>
      <c r="F78" s="35">
        <v>12</v>
      </c>
      <c r="G78" s="176"/>
      <c r="H78" s="171"/>
      <c r="I78" s="6"/>
      <c r="J78" s="6"/>
      <c r="K78" s="6"/>
      <c r="L78" s="6"/>
      <c r="M78" s="6"/>
      <c r="N78" s="6"/>
    </row>
    <row r="79" spans="1:14" ht="20.149999999999999" customHeight="1" x14ac:dyDescent="0.3">
      <c r="A79" s="171"/>
      <c r="B79" s="178"/>
      <c r="C79" s="171"/>
      <c r="D79" s="171"/>
      <c r="E79" s="35" t="s">
        <v>221</v>
      </c>
      <c r="F79" s="35">
        <v>6.5</v>
      </c>
      <c r="G79" s="176"/>
      <c r="H79" s="171"/>
      <c r="I79" s="6"/>
      <c r="J79" s="6"/>
      <c r="K79" s="6"/>
      <c r="L79" s="6"/>
      <c r="M79" s="6"/>
      <c r="N79" s="6"/>
    </row>
    <row r="80" spans="1:14" ht="20.149999999999999" customHeight="1" x14ac:dyDescent="0.3">
      <c r="A80" s="171"/>
      <c r="B80" s="178"/>
      <c r="C80" s="171"/>
      <c r="D80" s="171"/>
      <c r="E80" s="35" t="s">
        <v>407</v>
      </c>
      <c r="F80" s="35">
        <v>3</v>
      </c>
      <c r="G80" s="176"/>
      <c r="H80" s="171"/>
      <c r="I80" s="6"/>
      <c r="J80" s="6"/>
      <c r="K80" s="6"/>
      <c r="L80" s="6"/>
      <c r="M80" s="6"/>
      <c r="N80" s="6"/>
    </row>
    <row r="81" spans="1:18" ht="20.149999999999999" customHeight="1" x14ac:dyDescent="0.3">
      <c r="A81" s="171">
        <v>8</v>
      </c>
      <c r="B81" s="174" t="s">
        <v>151</v>
      </c>
      <c r="C81" s="174" t="s">
        <v>239</v>
      </c>
      <c r="D81" s="174" t="s">
        <v>214</v>
      </c>
      <c r="E81" s="35" t="s">
        <v>240</v>
      </c>
      <c r="F81" s="35">
        <v>45</v>
      </c>
      <c r="G81" s="174" t="s">
        <v>152</v>
      </c>
      <c r="H81" s="159">
        <v>8</v>
      </c>
      <c r="I81" s="6"/>
      <c r="J81" s="6"/>
      <c r="K81" s="6"/>
      <c r="L81" s="6"/>
      <c r="M81" s="6"/>
      <c r="N81" s="6"/>
    </row>
    <row r="82" spans="1:18" ht="20.149999999999999" customHeight="1" x14ac:dyDescent="0.3">
      <c r="A82" s="171"/>
      <c r="B82" s="176"/>
      <c r="C82" s="176"/>
      <c r="D82" s="176"/>
      <c r="E82" s="35" t="s">
        <v>241</v>
      </c>
      <c r="F82" s="35">
        <v>9.75</v>
      </c>
      <c r="G82" s="176"/>
      <c r="H82" s="171"/>
      <c r="I82" s="6"/>
      <c r="J82" s="6"/>
      <c r="K82" s="6"/>
      <c r="L82" s="6"/>
      <c r="M82" s="6"/>
      <c r="N82" s="6"/>
    </row>
    <row r="83" spans="1:18" ht="20.149999999999999" customHeight="1" x14ac:dyDescent="0.3">
      <c r="A83" s="160"/>
      <c r="B83" s="175"/>
      <c r="C83" s="175"/>
      <c r="D83" s="175"/>
      <c r="E83" s="35" t="s">
        <v>242</v>
      </c>
      <c r="F83" s="35">
        <v>12</v>
      </c>
      <c r="G83" s="175"/>
      <c r="H83" s="160"/>
      <c r="I83" s="6"/>
      <c r="J83" s="6"/>
      <c r="K83" s="6"/>
      <c r="L83" s="6"/>
      <c r="M83" s="6"/>
      <c r="N83" s="6"/>
    </row>
    <row r="84" spans="1:18" ht="20.149999999999999" customHeight="1" x14ac:dyDescent="0.3">
      <c r="A84" s="159">
        <v>9</v>
      </c>
      <c r="B84" s="172">
        <v>2021111010016</v>
      </c>
      <c r="C84" s="171" t="s">
        <v>243</v>
      </c>
      <c r="D84" s="159" t="s">
        <v>223</v>
      </c>
      <c r="E84" s="35" t="s">
        <v>244</v>
      </c>
      <c r="F84" s="159" t="s">
        <v>45</v>
      </c>
      <c r="G84" s="174" t="s">
        <v>46</v>
      </c>
      <c r="H84" s="159">
        <v>9</v>
      </c>
      <c r="I84" s="6"/>
      <c r="J84" s="6"/>
      <c r="K84" s="6"/>
      <c r="L84" s="6"/>
      <c r="M84" s="6"/>
      <c r="N84" s="6"/>
    </row>
    <row r="85" spans="1:18" ht="20.149999999999999" customHeight="1" x14ac:dyDescent="0.3">
      <c r="A85" s="171"/>
      <c r="B85" s="173"/>
      <c r="C85" s="160"/>
      <c r="D85" s="160"/>
      <c r="E85" s="35" t="s">
        <v>225</v>
      </c>
      <c r="F85" s="160"/>
      <c r="G85" s="175"/>
      <c r="H85" s="160"/>
      <c r="I85" s="6"/>
      <c r="J85" s="6"/>
      <c r="K85" s="6"/>
      <c r="L85" s="6"/>
      <c r="M85" s="6"/>
      <c r="N85" s="6"/>
    </row>
    <row r="86" spans="1:18" ht="20.149999999999999" customHeight="1" x14ac:dyDescent="0.3">
      <c r="A86" s="37">
        <v>10</v>
      </c>
      <c r="B86" s="36" t="s">
        <v>47</v>
      </c>
      <c r="C86" s="36" t="s">
        <v>245</v>
      </c>
      <c r="D86" s="36" t="s">
        <v>227</v>
      </c>
      <c r="E86" s="35" t="s">
        <v>246</v>
      </c>
      <c r="F86" s="35">
        <v>3</v>
      </c>
      <c r="G86" s="38" t="s">
        <v>48</v>
      </c>
      <c r="H86" s="34">
        <v>10</v>
      </c>
      <c r="I86" s="6"/>
      <c r="J86" s="6"/>
      <c r="K86" s="6"/>
      <c r="L86" s="6"/>
      <c r="M86" s="6"/>
      <c r="N86" s="6"/>
    </row>
    <row r="87" spans="1:18" ht="20.149999999999999" customHeight="1" x14ac:dyDescent="0.3">
      <c r="A87" s="161" t="s">
        <v>408</v>
      </c>
      <c r="B87" s="162"/>
      <c r="C87" s="162"/>
      <c r="D87" s="162"/>
      <c r="E87" s="162"/>
      <c r="F87" s="162"/>
      <c r="G87" s="162"/>
      <c r="H87" s="162"/>
      <c r="I87" s="6"/>
      <c r="J87" s="6"/>
      <c r="K87" s="6"/>
      <c r="L87" s="6"/>
      <c r="M87" s="6"/>
      <c r="N87" s="6"/>
    </row>
    <row r="88" spans="1:18" ht="20.149999999999999" customHeight="1" x14ac:dyDescent="0.3">
      <c r="A88" s="39"/>
      <c r="B88" s="39"/>
      <c r="C88" s="39"/>
      <c r="D88" s="39"/>
      <c r="E88" s="39"/>
      <c r="F88" s="39"/>
      <c r="G88" s="39"/>
      <c r="H88" s="39"/>
      <c r="I88" s="6"/>
      <c r="J88" s="6"/>
      <c r="K88" s="6"/>
      <c r="L88" s="6"/>
      <c r="M88" s="6"/>
      <c r="N88" s="6"/>
    </row>
    <row r="89" spans="1:18" ht="20.149999999999999" customHeight="1" x14ac:dyDescent="0.3">
      <c r="A89" s="163" t="s">
        <v>153</v>
      </c>
      <c r="B89" s="163"/>
      <c r="C89" s="163"/>
      <c r="D89" s="163"/>
      <c r="E89" s="163"/>
      <c r="F89" s="163"/>
      <c r="G89" s="163"/>
      <c r="H89" s="163"/>
      <c r="I89" s="6"/>
      <c r="J89" s="6"/>
      <c r="K89" s="6"/>
      <c r="L89" s="6"/>
      <c r="M89" s="6"/>
      <c r="N89" s="6"/>
    </row>
    <row r="90" spans="1:18" s="40" customFormat="1" ht="20.149999999999999" customHeight="1" x14ac:dyDescent="0.3">
      <c r="A90" s="163"/>
      <c r="B90" s="163"/>
      <c r="C90" s="163"/>
      <c r="D90" s="163"/>
      <c r="E90" s="163"/>
      <c r="F90" s="163"/>
      <c r="G90" s="163"/>
      <c r="H90" s="163"/>
      <c r="I90" s="39"/>
      <c r="J90" s="39"/>
      <c r="K90" s="39"/>
      <c r="L90" s="39"/>
      <c r="M90" s="39"/>
      <c r="N90" s="39"/>
    </row>
    <row r="91" spans="1:18" ht="20.149999999999999" customHeight="1" x14ac:dyDescent="0.3">
      <c r="A91" s="164" t="s">
        <v>154</v>
      </c>
      <c r="B91" s="164"/>
      <c r="C91" s="164"/>
      <c r="D91" s="164"/>
      <c r="E91" s="164"/>
      <c r="F91" s="164"/>
      <c r="G91" s="164"/>
      <c r="H91" s="164"/>
      <c r="I91" s="39"/>
      <c r="J91" s="39"/>
      <c r="K91" s="39"/>
      <c r="L91" s="39"/>
      <c r="M91" s="39"/>
      <c r="N91" s="39"/>
      <c r="O91" s="40"/>
      <c r="P91" s="40"/>
      <c r="Q91" s="40"/>
      <c r="R91" s="40"/>
    </row>
    <row r="92" spans="1:18" ht="20.149999999999999" customHeight="1" x14ac:dyDescent="0.3">
      <c r="A92" s="3"/>
      <c r="B92" s="6"/>
      <c r="C92" s="6"/>
      <c r="D92" s="6"/>
      <c r="E92" s="6"/>
      <c r="F92" s="6"/>
      <c r="G92" s="6"/>
      <c r="H92" s="6"/>
      <c r="I92" s="6"/>
      <c r="J92" s="6"/>
      <c r="K92" s="6"/>
      <c r="L92" s="6"/>
      <c r="M92" s="6"/>
      <c r="N92" s="6"/>
    </row>
    <row r="93" spans="1:18" ht="20.149999999999999" customHeight="1" x14ac:dyDescent="0.3">
      <c r="A93" s="3"/>
      <c r="B93" s="6"/>
      <c r="C93" s="6"/>
      <c r="D93" s="6"/>
      <c r="E93" s="6"/>
      <c r="F93" s="6"/>
      <c r="G93" s="6"/>
      <c r="H93" s="6"/>
      <c r="I93" s="6"/>
      <c r="J93" s="6"/>
      <c r="K93" s="6"/>
      <c r="L93" s="6"/>
      <c r="M93" s="6"/>
      <c r="N93" s="6"/>
    </row>
    <row r="94" spans="1:18" ht="20.149999999999999" customHeight="1" x14ac:dyDescent="0.3">
      <c r="A94" s="165" t="s">
        <v>155</v>
      </c>
      <c r="B94" s="166"/>
      <c r="C94" s="166"/>
      <c r="D94" s="166"/>
      <c r="E94" s="166"/>
      <c r="F94" s="166"/>
      <c r="G94" s="166"/>
      <c r="H94" s="167"/>
      <c r="I94" s="6"/>
      <c r="J94" s="6"/>
      <c r="K94" s="6"/>
      <c r="L94" s="6"/>
      <c r="M94" s="6"/>
      <c r="N94" s="6"/>
    </row>
    <row r="95" spans="1:18" ht="20.149999999999999" customHeight="1" x14ac:dyDescent="0.3">
      <c r="A95" s="168"/>
      <c r="B95" s="169"/>
      <c r="C95" s="169"/>
      <c r="D95" s="169"/>
      <c r="E95" s="169"/>
      <c r="F95" s="169"/>
      <c r="G95" s="169"/>
      <c r="H95" s="170"/>
      <c r="I95" s="6"/>
      <c r="J95" s="6"/>
      <c r="K95" s="6"/>
      <c r="L95" s="6"/>
      <c r="M95" s="6"/>
      <c r="N95" s="6"/>
    </row>
    <row r="96" spans="1:18" ht="20.149999999999999" customHeight="1" x14ac:dyDescent="0.35">
      <c r="A96" s="41"/>
      <c r="B96" s="10" t="s">
        <v>156</v>
      </c>
      <c r="C96" s="42" t="s">
        <v>157</v>
      </c>
      <c r="D96" s="10" t="s">
        <v>158</v>
      </c>
      <c r="E96" s="10" t="s">
        <v>159</v>
      </c>
      <c r="F96" s="10" t="s">
        <v>160</v>
      </c>
      <c r="G96" s="32" t="s">
        <v>147</v>
      </c>
      <c r="H96" s="32" t="s">
        <v>148</v>
      </c>
      <c r="I96" s="6"/>
      <c r="J96" s="6"/>
      <c r="K96" s="6"/>
      <c r="L96" s="6"/>
      <c r="M96" s="6"/>
      <c r="N96" s="6"/>
    </row>
    <row r="97" spans="1:14" ht="20.149999999999999" customHeight="1" x14ac:dyDescent="0.3">
      <c r="A97" s="146">
        <v>1</v>
      </c>
      <c r="B97" s="149">
        <v>2021111010064</v>
      </c>
      <c r="C97" s="146" t="s">
        <v>161</v>
      </c>
      <c r="D97" s="146" t="s">
        <v>162</v>
      </c>
      <c r="E97" s="43" t="s">
        <v>409</v>
      </c>
      <c r="F97" s="43">
        <v>60</v>
      </c>
      <c r="G97" s="146">
        <v>165</v>
      </c>
      <c r="H97" s="146">
        <v>1</v>
      </c>
      <c r="I97" s="6"/>
      <c r="J97" s="6"/>
      <c r="K97" s="6"/>
      <c r="L97" s="6"/>
      <c r="M97" s="6"/>
      <c r="N97" s="6"/>
    </row>
    <row r="98" spans="1:14" ht="20.149999999999999" customHeight="1" x14ac:dyDescent="0.3">
      <c r="A98" s="146"/>
      <c r="B98" s="149"/>
      <c r="C98" s="146"/>
      <c r="D98" s="146"/>
      <c r="E98" s="44" t="s">
        <v>410</v>
      </c>
      <c r="F98" s="43">
        <v>60</v>
      </c>
      <c r="G98" s="146"/>
      <c r="H98" s="146"/>
      <c r="I98" s="6"/>
      <c r="J98" s="6"/>
      <c r="K98" s="6"/>
      <c r="L98" s="6"/>
      <c r="M98" s="6"/>
      <c r="N98" s="6"/>
    </row>
    <row r="99" spans="1:14" ht="20.149999999999999" customHeight="1" x14ac:dyDescent="0.3">
      <c r="A99" s="146"/>
      <c r="B99" s="149"/>
      <c r="C99" s="146"/>
      <c r="D99" s="146"/>
      <c r="E99" s="44" t="s">
        <v>411</v>
      </c>
      <c r="F99" s="43">
        <v>15</v>
      </c>
      <c r="G99" s="146"/>
      <c r="H99" s="146"/>
      <c r="I99" s="6"/>
      <c r="J99" s="6"/>
      <c r="K99" s="6"/>
      <c r="L99" s="6"/>
      <c r="M99" s="6"/>
      <c r="N99" s="6"/>
    </row>
    <row r="100" spans="1:14" ht="20.149999999999999" customHeight="1" x14ac:dyDescent="0.3">
      <c r="A100" s="146"/>
      <c r="B100" s="149"/>
      <c r="C100" s="146"/>
      <c r="D100" s="146"/>
      <c r="E100" s="43" t="s">
        <v>412</v>
      </c>
      <c r="F100" s="43">
        <v>15</v>
      </c>
      <c r="G100" s="146"/>
      <c r="H100" s="146"/>
      <c r="I100" s="6"/>
      <c r="J100" s="6"/>
      <c r="K100" s="6"/>
      <c r="L100" s="6"/>
      <c r="M100" s="6"/>
      <c r="N100" s="6"/>
    </row>
    <row r="101" spans="1:14" ht="20.149999999999999" customHeight="1" x14ac:dyDescent="0.3">
      <c r="A101" s="146"/>
      <c r="B101" s="149"/>
      <c r="C101" s="146"/>
      <c r="D101" s="146"/>
      <c r="E101" s="43" t="s">
        <v>337</v>
      </c>
      <c r="F101" s="43">
        <v>15</v>
      </c>
      <c r="G101" s="146"/>
      <c r="H101" s="146"/>
      <c r="I101" s="6"/>
      <c r="J101" s="6"/>
      <c r="K101" s="6"/>
      <c r="L101" s="6"/>
      <c r="M101" s="6"/>
      <c r="N101" s="6"/>
    </row>
    <row r="102" spans="1:14" ht="20.149999999999999" customHeight="1" x14ac:dyDescent="0.3">
      <c r="A102" s="153">
        <v>2</v>
      </c>
      <c r="B102" s="156">
        <v>2021111010081</v>
      </c>
      <c r="C102" s="153" t="s">
        <v>163</v>
      </c>
      <c r="D102" s="153" t="s">
        <v>162</v>
      </c>
      <c r="E102" s="43" t="s">
        <v>164</v>
      </c>
      <c r="F102" s="43">
        <v>60</v>
      </c>
      <c r="G102" s="148">
        <v>135</v>
      </c>
      <c r="H102" s="146">
        <v>2</v>
      </c>
      <c r="I102" s="6"/>
      <c r="J102" s="6"/>
      <c r="K102" s="6"/>
      <c r="L102" s="6"/>
      <c r="M102" s="6"/>
      <c r="N102" s="6"/>
    </row>
    <row r="103" spans="1:14" ht="20.149999999999999" customHeight="1" x14ac:dyDescent="0.3">
      <c r="A103" s="154"/>
      <c r="B103" s="157"/>
      <c r="C103" s="154"/>
      <c r="D103" s="154"/>
      <c r="E103" s="43" t="s">
        <v>165</v>
      </c>
      <c r="F103" s="43">
        <v>60</v>
      </c>
      <c r="G103" s="148"/>
      <c r="H103" s="146"/>
      <c r="I103" s="6"/>
      <c r="J103" s="6"/>
      <c r="K103" s="6"/>
      <c r="L103" s="6"/>
      <c r="M103" s="6"/>
      <c r="N103" s="6"/>
    </row>
    <row r="104" spans="1:14" ht="20.149999999999999" customHeight="1" x14ac:dyDescent="0.3">
      <c r="A104" s="155"/>
      <c r="B104" s="158"/>
      <c r="C104" s="155"/>
      <c r="D104" s="155"/>
      <c r="E104" s="43" t="s">
        <v>166</v>
      </c>
      <c r="F104" s="43">
        <v>15</v>
      </c>
      <c r="G104" s="148"/>
      <c r="H104" s="146"/>
      <c r="I104" s="6"/>
      <c r="J104" s="6"/>
      <c r="K104" s="6"/>
      <c r="L104" s="6"/>
      <c r="M104" s="6"/>
      <c r="N104" s="6"/>
    </row>
    <row r="105" spans="1:14" ht="20.149999999999999" customHeight="1" x14ac:dyDescent="0.3">
      <c r="A105" s="146">
        <v>3</v>
      </c>
      <c r="B105" s="149">
        <v>2021111010065</v>
      </c>
      <c r="C105" s="146" t="s">
        <v>167</v>
      </c>
      <c r="D105" s="146" t="s">
        <v>162</v>
      </c>
      <c r="E105" s="22" t="s">
        <v>168</v>
      </c>
      <c r="F105" s="22">
        <v>60</v>
      </c>
      <c r="G105" s="148">
        <v>135</v>
      </c>
      <c r="H105" s="146">
        <v>3</v>
      </c>
      <c r="I105" s="6"/>
      <c r="J105" s="6"/>
      <c r="K105" s="6"/>
      <c r="L105" s="6"/>
      <c r="M105" s="6"/>
      <c r="N105" s="6"/>
    </row>
    <row r="106" spans="1:14" ht="20.149999999999999" customHeight="1" x14ac:dyDescent="0.3">
      <c r="A106" s="146"/>
      <c r="B106" s="149"/>
      <c r="C106" s="146"/>
      <c r="D106" s="146"/>
      <c r="E106" s="43" t="s">
        <v>169</v>
      </c>
      <c r="F106" s="22">
        <v>25</v>
      </c>
      <c r="G106" s="148"/>
      <c r="H106" s="146"/>
      <c r="I106" s="6"/>
      <c r="J106" s="6"/>
      <c r="K106" s="6"/>
      <c r="L106" s="6"/>
      <c r="M106" s="6"/>
      <c r="N106" s="6"/>
    </row>
    <row r="107" spans="1:14" ht="20.149999999999999" customHeight="1" x14ac:dyDescent="0.3">
      <c r="A107" s="146"/>
      <c r="B107" s="149"/>
      <c r="C107" s="146"/>
      <c r="D107" s="146"/>
      <c r="E107" s="43" t="s">
        <v>170</v>
      </c>
      <c r="F107" s="22">
        <v>25</v>
      </c>
      <c r="G107" s="148"/>
      <c r="H107" s="146"/>
      <c r="I107" s="6"/>
      <c r="J107" s="6"/>
      <c r="K107" s="6"/>
      <c r="L107" s="6"/>
      <c r="M107" s="6"/>
      <c r="N107" s="6"/>
    </row>
    <row r="108" spans="1:14" ht="20.149999999999999" customHeight="1" x14ac:dyDescent="0.3">
      <c r="A108" s="146"/>
      <c r="B108" s="149"/>
      <c r="C108" s="146"/>
      <c r="D108" s="146"/>
      <c r="E108" s="43" t="s">
        <v>171</v>
      </c>
      <c r="F108" s="22">
        <v>25</v>
      </c>
      <c r="G108" s="148"/>
      <c r="H108" s="146"/>
      <c r="I108" s="6"/>
      <c r="J108" s="6"/>
      <c r="K108" s="6"/>
      <c r="L108" s="6"/>
      <c r="M108" s="45"/>
      <c r="N108" s="6"/>
    </row>
    <row r="109" spans="1:14" ht="20.149999999999999" customHeight="1" x14ac:dyDescent="0.3">
      <c r="A109" s="146">
        <v>4</v>
      </c>
      <c r="B109" s="149">
        <v>2021111010062</v>
      </c>
      <c r="C109" s="146" t="s">
        <v>172</v>
      </c>
      <c r="D109" s="146" t="s">
        <v>162</v>
      </c>
      <c r="E109" s="22" t="s">
        <v>173</v>
      </c>
      <c r="F109" s="22">
        <v>60</v>
      </c>
      <c r="G109" s="152">
        <v>135</v>
      </c>
      <c r="H109" s="146">
        <v>3</v>
      </c>
      <c r="I109" s="6"/>
      <c r="J109" s="6"/>
      <c r="K109" s="6"/>
      <c r="L109" s="6"/>
      <c r="M109" s="6"/>
      <c r="N109" s="6"/>
    </row>
    <row r="110" spans="1:14" ht="20.149999999999999" customHeight="1" x14ac:dyDescent="0.3">
      <c r="A110" s="146"/>
      <c r="B110" s="149"/>
      <c r="C110" s="146"/>
      <c r="D110" s="146"/>
      <c r="E110" s="22" t="s">
        <v>173</v>
      </c>
      <c r="F110" s="22">
        <v>60</v>
      </c>
      <c r="G110" s="152"/>
      <c r="H110" s="146"/>
      <c r="I110" s="6"/>
      <c r="J110" s="6"/>
      <c r="K110" s="6"/>
      <c r="L110" s="6"/>
      <c r="M110" s="6"/>
      <c r="N110" s="6"/>
    </row>
    <row r="111" spans="1:14" ht="20.149999999999999" customHeight="1" x14ac:dyDescent="0.3">
      <c r="A111" s="146"/>
      <c r="B111" s="149"/>
      <c r="C111" s="146"/>
      <c r="D111" s="146"/>
      <c r="E111" s="22" t="s">
        <v>174</v>
      </c>
      <c r="F111" s="22">
        <v>15</v>
      </c>
      <c r="G111" s="152"/>
      <c r="H111" s="146"/>
      <c r="I111" s="6"/>
      <c r="J111" s="6"/>
      <c r="K111" s="6"/>
      <c r="L111" s="6"/>
      <c r="M111" s="6"/>
      <c r="N111" s="6"/>
    </row>
    <row r="112" spans="1:14" ht="20.149999999999999" customHeight="1" x14ac:dyDescent="0.3">
      <c r="A112" s="146">
        <v>5</v>
      </c>
      <c r="B112" s="150" t="s">
        <v>51</v>
      </c>
      <c r="C112" s="151" t="s">
        <v>175</v>
      </c>
      <c r="D112" s="151" t="s">
        <v>176</v>
      </c>
      <c r="E112" s="146" t="s">
        <v>177</v>
      </c>
      <c r="F112" s="146">
        <v>9</v>
      </c>
      <c r="G112" s="146">
        <v>109</v>
      </c>
      <c r="H112" s="146">
        <v>5</v>
      </c>
      <c r="I112" s="6"/>
      <c r="J112" s="6"/>
      <c r="K112" s="6"/>
      <c r="L112" s="6"/>
      <c r="M112" s="6"/>
      <c r="N112" s="6"/>
    </row>
    <row r="113" spans="1:14" ht="20.149999999999999" customHeight="1" x14ac:dyDescent="0.3">
      <c r="A113" s="146"/>
      <c r="B113" s="150"/>
      <c r="C113" s="151"/>
      <c r="D113" s="151"/>
      <c r="E113" s="146"/>
      <c r="F113" s="146"/>
      <c r="G113" s="146"/>
      <c r="H113" s="146"/>
      <c r="I113" s="6"/>
      <c r="J113" s="6"/>
      <c r="K113" s="6"/>
      <c r="L113" s="6"/>
      <c r="M113" s="6"/>
      <c r="N113" s="6"/>
    </row>
    <row r="114" spans="1:14" ht="20.149999999999999" customHeight="1" x14ac:dyDescent="0.3">
      <c r="A114" s="146"/>
      <c r="B114" s="150"/>
      <c r="C114" s="151"/>
      <c r="D114" s="151"/>
      <c r="E114" s="43" t="s">
        <v>52</v>
      </c>
      <c r="F114" s="43">
        <v>25</v>
      </c>
      <c r="G114" s="146"/>
      <c r="H114" s="146"/>
      <c r="I114" s="6"/>
      <c r="J114" s="6"/>
      <c r="K114" s="6"/>
      <c r="L114" s="6"/>
      <c r="M114" s="6"/>
      <c r="N114" s="6"/>
    </row>
    <row r="115" spans="1:14" ht="20.149999999999999" customHeight="1" x14ac:dyDescent="0.3">
      <c r="A115" s="146"/>
      <c r="B115" s="150"/>
      <c r="C115" s="151"/>
      <c r="D115" s="151"/>
      <c r="E115" s="43" t="s">
        <v>53</v>
      </c>
      <c r="F115" s="43">
        <v>60</v>
      </c>
      <c r="G115" s="146"/>
      <c r="H115" s="146"/>
      <c r="I115" s="6"/>
      <c r="J115" s="6"/>
      <c r="K115" s="6"/>
      <c r="L115" s="6"/>
      <c r="M115" s="6"/>
      <c r="N115" s="6"/>
    </row>
    <row r="116" spans="1:14" ht="20.149999999999999" customHeight="1" x14ac:dyDescent="0.3">
      <c r="A116" s="146"/>
      <c r="B116" s="150"/>
      <c r="C116" s="151"/>
      <c r="D116" s="151"/>
      <c r="E116" s="43" t="s">
        <v>178</v>
      </c>
      <c r="F116" s="43">
        <v>3.75</v>
      </c>
      <c r="G116" s="146"/>
      <c r="H116" s="146"/>
      <c r="I116" s="6"/>
      <c r="J116" s="6"/>
      <c r="K116" s="6"/>
      <c r="L116" s="6"/>
      <c r="M116" s="6"/>
      <c r="N116" s="6"/>
    </row>
    <row r="117" spans="1:14" ht="20.149999999999999" customHeight="1" x14ac:dyDescent="0.3">
      <c r="A117" s="146"/>
      <c r="B117" s="150"/>
      <c r="C117" s="151"/>
      <c r="D117" s="151"/>
      <c r="E117" s="43" t="s">
        <v>179</v>
      </c>
      <c r="F117" s="43">
        <v>3.75</v>
      </c>
      <c r="G117" s="146"/>
      <c r="H117" s="146"/>
      <c r="I117" s="6"/>
      <c r="J117" s="6"/>
      <c r="K117" s="6"/>
      <c r="L117" s="6"/>
      <c r="M117" s="6"/>
      <c r="N117" s="6"/>
    </row>
    <row r="118" spans="1:14" ht="20.149999999999999" customHeight="1" x14ac:dyDescent="0.3">
      <c r="A118" s="146"/>
      <c r="B118" s="150"/>
      <c r="C118" s="151"/>
      <c r="D118" s="151"/>
      <c r="E118" s="43" t="s">
        <v>180</v>
      </c>
      <c r="F118" s="43">
        <v>3.75</v>
      </c>
      <c r="G118" s="146"/>
      <c r="H118" s="146"/>
      <c r="I118" s="6"/>
      <c r="J118" s="6"/>
      <c r="K118" s="6"/>
      <c r="L118" s="6"/>
      <c r="M118" s="6"/>
      <c r="N118" s="6"/>
    </row>
    <row r="119" spans="1:14" ht="20.149999999999999" customHeight="1" x14ac:dyDescent="0.3">
      <c r="A119" s="146"/>
      <c r="B119" s="150"/>
      <c r="C119" s="151"/>
      <c r="D119" s="151"/>
      <c r="E119" s="22" t="s">
        <v>205</v>
      </c>
      <c r="F119" s="43">
        <v>3.75</v>
      </c>
      <c r="G119" s="146"/>
      <c r="H119" s="146"/>
      <c r="I119" s="6"/>
      <c r="J119" s="6"/>
      <c r="K119" s="6"/>
      <c r="L119" s="6"/>
      <c r="M119" s="6"/>
      <c r="N119" s="6"/>
    </row>
    <row r="120" spans="1:14" ht="20.149999999999999" customHeight="1" x14ac:dyDescent="0.3">
      <c r="A120" s="146">
        <v>6</v>
      </c>
      <c r="B120" s="147" t="s">
        <v>72</v>
      </c>
      <c r="C120" s="146" t="s">
        <v>181</v>
      </c>
      <c r="D120" s="146" t="s">
        <v>182</v>
      </c>
      <c r="E120" s="22" t="s">
        <v>54</v>
      </c>
      <c r="F120" s="43">
        <v>60</v>
      </c>
      <c r="G120" s="146">
        <v>105</v>
      </c>
      <c r="H120" s="146">
        <v>6</v>
      </c>
      <c r="I120" s="6"/>
      <c r="J120" s="6"/>
      <c r="K120" s="6"/>
      <c r="L120" s="6"/>
      <c r="M120" s="6"/>
      <c r="N120" s="6"/>
    </row>
    <row r="121" spans="1:14" ht="20.149999999999999" customHeight="1" x14ac:dyDescent="0.3">
      <c r="A121" s="146"/>
      <c r="B121" s="147"/>
      <c r="C121" s="146"/>
      <c r="D121" s="146"/>
      <c r="E121" s="22" t="s">
        <v>55</v>
      </c>
      <c r="F121" s="43">
        <v>15</v>
      </c>
      <c r="G121" s="146"/>
      <c r="H121" s="146"/>
      <c r="I121" s="6"/>
      <c r="J121" s="6"/>
      <c r="K121" s="6"/>
      <c r="L121" s="6"/>
      <c r="M121" s="6"/>
      <c r="N121" s="6"/>
    </row>
    <row r="122" spans="1:14" ht="20.149999999999999" customHeight="1" x14ac:dyDescent="0.3">
      <c r="A122" s="146"/>
      <c r="B122" s="147"/>
      <c r="C122" s="146"/>
      <c r="D122" s="146"/>
      <c r="E122" s="22" t="s">
        <v>56</v>
      </c>
      <c r="F122" s="43">
        <v>15</v>
      </c>
      <c r="G122" s="146"/>
      <c r="H122" s="146"/>
      <c r="I122" s="6"/>
      <c r="J122" s="6"/>
      <c r="K122" s="6"/>
      <c r="L122" s="6"/>
      <c r="M122" s="6"/>
      <c r="N122" s="6"/>
    </row>
    <row r="123" spans="1:14" ht="20.149999999999999" customHeight="1" x14ac:dyDescent="0.3">
      <c r="A123" s="146"/>
      <c r="B123" s="147"/>
      <c r="C123" s="146"/>
      <c r="D123" s="146"/>
      <c r="E123" s="22" t="s">
        <v>57</v>
      </c>
      <c r="F123" s="43">
        <v>15</v>
      </c>
      <c r="G123" s="146"/>
      <c r="H123" s="146"/>
      <c r="I123" s="6"/>
      <c r="J123" s="6"/>
      <c r="K123" s="6"/>
      <c r="L123" s="6"/>
      <c r="M123" s="6"/>
      <c r="N123" s="6"/>
    </row>
    <row r="124" spans="1:14" ht="20.149999999999999" customHeight="1" x14ac:dyDescent="0.3">
      <c r="A124" s="146">
        <v>7</v>
      </c>
      <c r="B124" s="149">
        <v>2021111010060</v>
      </c>
      <c r="C124" s="146" t="s">
        <v>183</v>
      </c>
      <c r="D124" s="146" t="s">
        <v>162</v>
      </c>
      <c r="E124" s="43" t="s">
        <v>184</v>
      </c>
      <c r="F124" s="43">
        <v>60</v>
      </c>
      <c r="G124" s="148">
        <v>90</v>
      </c>
      <c r="H124" s="146">
        <v>7</v>
      </c>
      <c r="I124" s="6"/>
      <c r="J124" s="6"/>
      <c r="K124" s="6"/>
      <c r="L124" s="6"/>
      <c r="M124" s="6"/>
      <c r="N124" s="6"/>
    </row>
    <row r="125" spans="1:14" ht="20.149999999999999" customHeight="1" x14ac:dyDescent="0.3">
      <c r="A125" s="146"/>
      <c r="B125" s="149"/>
      <c r="C125" s="146"/>
      <c r="D125" s="146"/>
      <c r="E125" s="43" t="s">
        <v>185</v>
      </c>
      <c r="F125" s="43">
        <v>15</v>
      </c>
      <c r="G125" s="148"/>
      <c r="H125" s="146"/>
      <c r="I125" s="6"/>
      <c r="J125" s="6"/>
      <c r="K125" s="6"/>
      <c r="L125" s="6"/>
      <c r="M125" s="6"/>
      <c r="N125" s="6"/>
    </row>
    <row r="126" spans="1:14" ht="20.149999999999999" customHeight="1" x14ac:dyDescent="0.3">
      <c r="A126" s="146"/>
      <c r="B126" s="149"/>
      <c r="C126" s="146"/>
      <c r="D126" s="146"/>
      <c r="E126" s="43" t="s">
        <v>186</v>
      </c>
      <c r="F126" s="43">
        <v>15</v>
      </c>
      <c r="G126" s="148"/>
      <c r="H126" s="146"/>
      <c r="I126" s="6"/>
      <c r="J126" s="6"/>
      <c r="K126" s="6"/>
      <c r="L126" s="6"/>
      <c r="M126" s="6"/>
      <c r="N126" s="6"/>
    </row>
    <row r="127" spans="1:14" ht="20.149999999999999" customHeight="1" x14ac:dyDescent="0.3">
      <c r="A127" s="146">
        <v>8</v>
      </c>
      <c r="B127" s="149">
        <v>2021111010068</v>
      </c>
      <c r="C127" s="146" t="s">
        <v>187</v>
      </c>
      <c r="D127" s="146" t="s">
        <v>162</v>
      </c>
      <c r="E127" s="22" t="s">
        <v>188</v>
      </c>
      <c r="F127" s="22">
        <v>25</v>
      </c>
      <c r="G127" s="148">
        <v>85</v>
      </c>
      <c r="H127" s="146">
        <v>8</v>
      </c>
      <c r="I127" s="6"/>
      <c r="J127" s="6"/>
      <c r="K127" s="6"/>
      <c r="L127" s="6"/>
      <c r="M127" s="6"/>
      <c r="N127" s="6"/>
    </row>
    <row r="128" spans="1:14" ht="20.149999999999999" customHeight="1" x14ac:dyDescent="0.3">
      <c r="A128" s="146"/>
      <c r="B128" s="149"/>
      <c r="C128" s="146"/>
      <c r="D128" s="146"/>
      <c r="E128" s="22" t="s">
        <v>189</v>
      </c>
      <c r="F128" s="22">
        <v>60</v>
      </c>
      <c r="G128" s="148"/>
      <c r="H128" s="146"/>
      <c r="I128" s="6"/>
      <c r="J128" s="6"/>
      <c r="K128" s="6"/>
      <c r="L128" s="6"/>
      <c r="M128" s="6"/>
      <c r="N128" s="6"/>
    </row>
    <row r="129" spans="1:14" ht="20.149999999999999" customHeight="1" x14ac:dyDescent="0.3">
      <c r="A129" s="146">
        <v>9</v>
      </c>
      <c r="B129" s="147" t="s">
        <v>78</v>
      </c>
      <c r="C129" s="146" t="s">
        <v>190</v>
      </c>
      <c r="D129" s="146" t="s">
        <v>162</v>
      </c>
      <c r="E129" s="22" t="s">
        <v>58</v>
      </c>
      <c r="F129" s="22">
        <v>25</v>
      </c>
      <c r="G129" s="148">
        <v>75</v>
      </c>
      <c r="H129" s="146">
        <v>9</v>
      </c>
      <c r="I129" s="6"/>
      <c r="J129" s="6"/>
      <c r="K129" s="6"/>
      <c r="L129" s="6"/>
      <c r="M129" s="6"/>
      <c r="N129" s="6"/>
    </row>
    <row r="130" spans="1:14" ht="20.149999999999999" customHeight="1" x14ac:dyDescent="0.3">
      <c r="A130" s="146"/>
      <c r="B130" s="147"/>
      <c r="C130" s="146"/>
      <c r="D130" s="146"/>
      <c r="E130" s="22" t="s">
        <v>59</v>
      </c>
      <c r="F130" s="22">
        <v>25</v>
      </c>
      <c r="G130" s="148"/>
      <c r="H130" s="146"/>
      <c r="I130" s="6"/>
      <c r="J130" s="6"/>
      <c r="K130" s="6"/>
      <c r="L130" s="6"/>
      <c r="M130" s="6"/>
      <c r="N130" s="6"/>
    </row>
    <row r="131" spans="1:14" ht="20.149999999999999" customHeight="1" x14ac:dyDescent="0.3">
      <c r="A131" s="146"/>
      <c r="B131" s="147"/>
      <c r="C131" s="146"/>
      <c r="D131" s="146"/>
      <c r="E131" s="22" t="s">
        <v>60</v>
      </c>
      <c r="F131" s="22">
        <v>25</v>
      </c>
      <c r="G131" s="148"/>
      <c r="H131" s="146"/>
      <c r="I131" s="6"/>
      <c r="J131" s="6"/>
      <c r="K131" s="6"/>
      <c r="L131" s="6"/>
      <c r="M131" s="6"/>
      <c r="N131" s="6"/>
    </row>
    <row r="132" spans="1:14" ht="20.149999999999999" customHeight="1" x14ac:dyDescent="0.3">
      <c r="A132" s="146">
        <v>10</v>
      </c>
      <c r="B132" s="147" t="s">
        <v>80</v>
      </c>
      <c r="C132" s="146" t="s">
        <v>200</v>
      </c>
      <c r="D132" s="146" t="s">
        <v>162</v>
      </c>
      <c r="E132" s="43" t="s">
        <v>66</v>
      </c>
      <c r="F132" s="43">
        <v>15</v>
      </c>
      <c r="G132" s="146">
        <v>75</v>
      </c>
      <c r="H132" s="146">
        <v>9</v>
      </c>
      <c r="I132" s="6"/>
      <c r="J132" s="6"/>
      <c r="K132" s="6"/>
      <c r="L132" s="6"/>
      <c r="M132" s="6"/>
      <c r="N132" s="6"/>
    </row>
    <row r="133" spans="1:14" s="50" customFormat="1" ht="20.149999999999999" customHeight="1" x14ac:dyDescent="0.3">
      <c r="A133" s="146"/>
      <c r="B133" s="147"/>
      <c r="C133" s="146"/>
      <c r="D133" s="146"/>
      <c r="E133" s="43" t="s">
        <v>67</v>
      </c>
      <c r="F133" s="22">
        <v>60</v>
      </c>
      <c r="G133" s="146"/>
      <c r="H133" s="146"/>
      <c r="I133" s="3"/>
      <c r="J133" s="3"/>
      <c r="K133" s="3"/>
      <c r="L133" s="3"/>
      <c r="M133" s="3"/>
      <c r="N133" s="3"/>
    </row>
    <row r="134" spans="1:14" ht="20.149999999999999" customHeight="1" x14ac:dyDescent="0.3">
      <c r="A134" s="146">
        <v>11</v>
      </c>
      <c r="B134" s="146" t="s">
        <v>309</v>
      </c>
      <c r="C134" s="146" t="s">
        <v>343</v>
      </c>
      <c r="D134" s="146" t="s">
        <v>20</v>
      </c>
      <c r="E134" s="22" t="s">
        <v>413</v>
      </c>
      <c r="F134" s="43">
        <v>48</v>
      </c>
      <c r="G134" s="146">
        <v>73</v>
      </c>
      <c r="H134" s="146">
        <v>11</v>
      </c>
    </row>
    <row r="135" spans="1:14" ht="20.149999999999999" customHeight="1" x14ac:dyDescent="0.3">
      <c r="A135" s="146"/>
      <c r="B135" s="146"/>
      <c r="C135" s="146"/>
      <c r="D135" s="146"/>
      <c r="E135" s="95" t="s">
        <v>414</v>
      </c>
      <c r="F135" s="95">
        <v>25</v>
      </c>
      <c r="G135" s="146"/>
      <c r="H135" s="146"/>
    </row>
    <row r="136" spans="1:14" ht="20.149999999999999" customHeight="1" x14ac:dyDescent="0.3">
      <c r="A136" s="43">
        <v>12</v>
      </c>
      <c r="B136" s="46" t="s">
        <v>61</v>
      </c>
      <c r="C136" s="43" t="s">
        <v>194</v>
      </c>
      <c r="D136" s="43" t="s">
        <v>182</v>
      </c>
      <c r="E136" s="43" t="s">
        <v>195</v>
      </c>
      <c r="F136" s="43">
        <v>60</v>
      </c>
      <c r="G136" s="43">
        <v>60</v>
      </c>
      <c r="H136" s="43">
        <v>12</v>
      </c>
      <c r="J136" s="6"/>
      <c r="K136" s="6"/>
      <c r="L136" s="6"/>
      <c r="M136" s="6"/>
      <c r="N136" s="6"/>
    </row>
    <row r="137" spans="1:14" ht="20.149999999999999" customHeight="1" x14ac:dyDescent="0.3">
      <c r="A137" s="13">
        <v>14</v>
      </c>
      <c r="B137" s="49" t="s">
        <v>37</v>
      </c>
      <c r="C137" s="13" t="s">
        <v>24</v>
      </c>
      <c r="D137" s="48" t="s">
        <v>25</v>
      </c>
      <c r="E137" s="48" t="s">
        <v>415</v>
      </c>
      <c r="F137" s="48">
        <v>60</v>
      </c>
      <c r="G137" s="48">
        <v>60</v>
      </c>
      <c r="H137" s="48">
        <v>12</v>
      </c>
      <c r="J137" s="6"/>
      <c r="K137" s="6"/>
      <c r="L137" s="6"/>
      <c r="M137" s="6"/>
      <c r="N137" s="6"/>
    </row>
    <row r="138" spans="1:14" ht="20.149999999999999" customHeight="1" x14ac:dyDescent="0.3">
      <c r="A138" s="13">
        <v>13</v>
      </c>
      <c r="B138" s="47" t="s">
        <v>75</v>
      </c>
      <c r="C138" s="13" t="s">
        <v>191</v>
      </c>
      <c r="D138" s="13" t="s">
        <v>192</v>
      </c>
      <c r="E138" s="13" t="s">
        <v>193</v>
      </c>
      <c r="F138" s="13">
        <v>60</v>
      </c>
      <c r="G138" s="13">
        <v>60</v>
      </c>
      <c r="H138" s="13">
        <v>12</v>
      </c>
      <c r="J138" s="6"/>
      <c r="K138" s="6"/>
      <c r="L138" s="6"/>
      <c r="M138" s="6"/>
      <c r="N138" s="6"/>
    </row>
    <row r="139" spans="1:14" ht="20.149999999999999" customHeight="1" x14ac:dyDescent="0.3">
      <c r="A139" s="139">
        <v>15</v>
      </c>
      <c r="B139" s="142" t="s">
        <v>74</v>
      </c>
      <c r="C139" s="144" t="s">
        <v>197</v>
      </c>
      <c r="D139" s="144" t="s">
        <v>192</v>
      </c>
      <c r="E139" s="13" t="s">
        <v>198</v>
      </c>
      <c r="F139" s="13">
        <v>25</v>
      </c>
      <c r="G139" s="144">
        <v>50</v>
      </c>
      <c r="H139" s="144">
        <v>15</v>
      </c>
      <c r="I139" s="6"/>
      <c r="J139" s="6"/>
      <c r="K139" s="6"/>
      <c r="L139" s="6"/>
      <c r="M139" s="6"/>
      <c r="N139" s="6"/>
    </row>
    <row r="140" spans="1:14" ht="20.149999999999999" customHeight="1" x14ac:dyDescent="0.3">
      <c r="A140" s="139"/>
      <c r="B140" s="143"/>
      <c r="C140" s="145"/>
      <c r="D140" s="145"/>
      <c r="E140" s="13" t="s">
        <v>199</v>
      </c>
      <c r="F140" s="13">
        <v>15</v>
      </c>
      <c r="G140" s="145"/>
      <c r="H140" s="145"/>
      <c r="I140" s="6"/>
      <c r="J140" s="6"/>
      <c r="K140" s="6"/>
      <c r="L140" s="6"/>
      <c r="M140" s="6"/>
      <c r="N140" s="6"/>
    </row>
    <row r="141" spans="1:14" ht="20.149999999999999" customHeight="1" x14ac:dyDescent="0.3">
      <c r="A141" s="13">
        <v>16</v>
      </c>
      <c r="B141" s="47" t="s">
        <v>77</v>
      </c>
      <c r="C141" s="13" t="s">
        <v>196</v>
      </c>
      <c r="D141" s="13" t="s">
        <v>192</v>
      </c>
      <c r="E141" s="35" t="s">
        <v>63</v>
      </c>
      <c r="F141" s="13">
        <v>48</v>
      </c>
      <c r="G141" s="13">
        <v>48</v>
      </c>
      <c r="H141" s="13">
        <v>16</v>
      </c>
      <c r="I141" s="6"/>
      <c r="J141" s="6"/>
      <c r="K141" s="6"/>
      <c r="L141" s="6"/>
      <c r="M141" s="6"/>
      <c r="N141" s="6"/>
    </row>
    <row r="142" spans="1:14" ht="20.149999999999999" customHeight="1" x14ac:dyDescent="0.3">
      <c r="A142" s="139">
        <v>17</v>
      </c>
      <c r="B142" s="140" t="s">
        <v>81</v>
      </c>
      <c r="C142" s="139" t="s">
        <v>201</v>
      </c>
      <c r="D142" s="139" t="s">
        <v>162</v>
      </c>
      <c r="E142" s="96" t="s">
        <v>416</v>
      </c>
      <c r="F142" s="35">
        <v>9</v>
      </c>
      <c r="G142" s="141">
        <v>39</v>
      </c>
      <c r="H142" s="139">
        <v>17</v>
      </c>
      <c r="I142" s="6"/>
      <c r="J142" s="6"/>
      <c r="K142" s="6"/>
      <c r="L142" s="6"/>
      <c r="M142" s="6"/>
      <c r="N142" s="6"/>
    </row>
    <row r="143" spans="1:14" ht="20.149999999999999" customHeight="1" x14ac:dyDescent="0.3">
      <c r="A143" s="139"/>
      <c r="B143" s="140"/>
      <c r="C143" s="139"/>
      <c r="D143" s="139"/>
      <c r="E143" s="96" t="s">
        <v>417</v>
      </c>
      <c r="F143" s="35">
        <v>15</v>
      </c>
      <c r="G143" s="141"/>
      <c r="H143" s="139"/>
      <c r="I143" s="6"/>
      <c r="J143" s="6"/>
      <c r="K143" s="6"/>
      <c r="L143" s="6"/>
      <c r="M143" s="6"/>
      <c r="N143" s="6"/>
    </row>
    <row r="144" spans="1:14" ht="20.149999999999999" customHeight="1" x14ac:dyDescent="0.3">
      <c r="A144" s="139"/>
      <c r="B144" s="140"/>
      <c r="C144" s="139"/>
      <c r="D144" s="139"/>
      <c r="E144" s="97" t="s">
        <v>418</v>
      </c>
      <c r="F144" s="13">
        <v>15</v>
      </c>
      <c r="G144" s="141"/>
      <c r="H144" s="139"/>
      <c r="I144" s="6"/>
      <c r="J144" s="6"/>
      <c r="K144" s="6"/>
      <c r="L144" s="6"/>
      <c r="M144" s="6"/>
      <c r="N144" s="6"/>
    </row>
    <row r="145" spans="1:14" ht="20.149999999999999" customHeight="1" x14ac:dyDescent="0.3">
      <c r="A145" s="13">
        <v>18</v>
      </c>
      <c r="B145" s="47" t="s">
        <v>82</v>
      </c>
      <c r="C145" s="13" t="s">
        <v>202</v>
      </c>
      <c r="D145" s="13" t="s">
        <v>182</v>
      </c>
      <c r="E145" s="13" t="s">
        <v>419</v>
      </c>
      <c r="F145" s="13">
        <v>9</v>
      </c>
      <c r="G145" s="13">
        <v>9</v>
      </c>
      <c r="H145" s="13">
        <v>18</v>
      </c>
      <c r="I145" s="6"/>
      <c r="J145" s="6"/>
      <c r="K145" s="6"/>
      <c r="L145" s="6"/>
      <c r="M145" s="6"/>
      <c r="N145" s="6"/>
    </row>
    <row r="146" spans="1:14" ht="20.149999999999999" customHeight="1" x14ac:dyDescent="0.3">
      <c r="A146" s="48">
        <v>19</v>
      </c>
      <c r="B146" s="49" t="s">
        <v>83</v>
      </c>
      <c r="C146" s="48" t="s">
        <v>203</v>
      </c>
      <c r="D146" s="48" t="s">
        <v>182</v>
      </c>
      <c r="E146" s="48" t="s">
        <v>204</v>
      </c>
      <c r="F146" s="48">
        <v>9</v>
      </c>
      <c r="G146" s="48">
        <v>9</v>
      </c>
      <c r="H146" s="48">
        <v>18</v>
      </c>
      <c r="I146" s="6"/>
      <c r="J146" s="6"/>
      <c r="K146" s="6"/>
      <c r="L146" s="6"/>
      <c r="M146" s="6"/>
      <c r="N146" s="6"/>
    </row>
    <row r="147" spans="1:14" ht="20.149999999999999" customHeight="1" x14ac:dyDescent="0.3">
      <c r="A147" s="137" t="s">
        <v>420</v>
      </c>
      <c r="B147" s="138"/>
      <c r="C147" s="138"/>
      <c r="D147" s="138"/>
      <c r="E147" s="138"/>
      <c r="F147" s="138"/>
      <c r="G147" s="138"/>
      <c r="H147" s="138"/>
      <c r="I147" s="6"/>
      <c r="J147" s="6"/>
      <c r="K147" s="6"/>
      <c r="L147" s="6"/>
      <c r="M147" s="6"/>
      <c r="N147" s="6"/>
    </row>
    <row r="148" spans="1:14" ht="20.149999999999999" customHeight="1" x14ac:dyDescent="0.3">
      <c r="I148" s="6"/>
      <c r="J148" s="6"/>
      <c r="K148" s="6"/>
      <c r="L148" s="6"/>
      <c r="M148" s="6"/>
      <c r="N148" s="6"/>
    </row>
  </sheetData>
  <mergeCells count="173">
    <mergeCell ref="A147:H147"/>
    <mergeCell ref="A142:A144"/>
    <mergeCell ref="B142:B144"/>
    <mergeCell ref="C142:C144"/>
    <mergeCell ref="D142:D144"/>
    <mergeCell ref="G142:G144"/>
    <mergeCell ref="H142:H144"/>
    <mergeCell ref="A139:A140"/>
    <mergeCell ref="B139:B140"/>
    <mergeCell ref="C139:C140"/>
    <mergeCell ref="D139:D140"/>
    <mergeCell ref="G139:G140"/>
    <mergeCell ref="H139:H140"/>
    <mergeCell ref="A134:A135"/>
    <mergeCell ref="B134:B135"/>
    <mergeCell ref="C134:C135"/>
    <mergeCell ref="D134:D135"/>
    <mergeCell ref="G134:G135"/>
    <mergeCell ref="H134:H135"/>
    <mergeCell ref="A132:A133"/>
    <mergeCell ref="B132:B133"/>
    <mergeCell ref="C132:C133"/>
    <mergeCell ref="D132:D133"/>
    <mergeCell ref="G132:G133"/>
    <mergeCell ref="H132:H133"/>
    <mergeCell ref="A129:A131"/>
    <mergeCell ref="B129:B131"/>
    <mergeCell ref="C129:C131"/>
    <mergeCell ref="D129:D131"/>
    <mergeCell ref="G129:G131"/>
    <mergeCell ref="H129:H131"/>
    <mergeCell ref="A127:A128"/>
    <mergeCell ref="B127:B128"/>
    <mergeCell ref="C127:C128"/>
    <mergeCell ref="D127:D128"/>
    <mergeCell ref="G127:G128"/>
    <mergeCell ref="H127:H128"/>
    <mergeCell ref="A124:A126"/>
    <mergeCell ref="B124:B126"/>
    <mergeCell ref="C124:C126"/>
    <mergeCell ref="D124:D126"/>
    <mergeCell ref="G124:G126"/>
    <mergeCell ref="H124:H126"/>
    <mergeCell ref="G112:G119"/>
    <mergeCell ref="H112:H119"/>
    <mergeCell ref="A120:A123"/>
    <mergeCell ref="B120:B123"/>
    <mergeCell ref="C120:C123"/>
    <mergeCell ref="D120:D123"/>
    <mergeCell ref="G120:G123"/>
    <mergeCell ref="H120:H123"/>
    <mergeCell ref="A112:A119"/>
    <mergeCell ref="B112:B119"/>
    <mergeCell ref="C112:C119"/>
    <mergeCell ref="D112:D119"/>
    <mergeCell ref="E112:E113"/>
    <mergeCell ref="F112:F113"/>
    <mergeCell ref="A109:A111"/>
    <mergeCell ref="B109:B111"/>
    <mergeCell ref="C109:C111"/>
    <mergeCell ref="D109:D111"/>
    <mergeCell ref="G109:G111"/>
    <mergeCell ref="H109:H111"/>
    <mergeCell ref="A105:A108"/>
    <mergeCell ref="B105:B108"/>
    <mergeCell ref="C105:C108"/>
    <mergeCell ref="D105:D108"/>
    <mergeCell ref="G105:G108"/>
    <mergeCell ref="H105:H108"/>
    <mergeCell ref="H97:H101"/>
    <mergeCell ref="A102:A104"/>
    <mergeCell ref="B102:B104"/>
    <mergeCell ref="C102:C104"/>
    <mergeCell ref="D102:D104"/>
    <mergeCell ref="G102:G104"/>
    <mergeCell ref="H102:H104"/>
    <mergeCell ref="H84:H85"/>
    <mergeCell ref="A87:H87"/>
    <mergeCell ref="A89:H90"/>
    <mergeCell ref="A91:H91"/>
    <mergeCell ref="A94:H95"/>
    <mergeCell ref="A97:A101"/>
    <mergeCell ref="B97:B101"/>
    <mergeCell ref="C97:C101"/>
    <mergeCell ref="D97:D101"/>
    <mergeCell ref="G97:G101"/>
    <mergeCell ref="A84:A85"/>
    <mergeCell ref="B84:B85"/>
    <mergeCell ref="C84:C85"/>
    <mergeCell ref="D84:D85"/>
    <mergeCell ref="F84:F85"/>
    <mergeCell ref="G84:G85"/>
    <mergeCell ref="A81:A83"/>
    <mergeCell ref="B81:B83"/>
    <mergeCell ref="C81:C83"/>
    <mergeCell ref="D81:D83"/>
    <mergeCell ref="G81:G83"/>
    <mergeCell ref="H81:H83"/>
    <mergeCell ref="H73:H75"/>
    <mergeCell ref="A76:A80"/>
    <mergeCell ref="B76:B80"/>
    <mergeCell ref="C76:C80"/>
    <mergeCell ref="D76:D80"/>
    <mergeCell ref="G76:G80"/>
    <mergeCell ref="H76:H80"/>
    <mergeCell ref="A73:A75"/>
    <mergeCell ref="B73:B75"/>
    <mergeCell ref="C73:C75"/>
    <mergeCell ref="D73:D75"/>
    <mergeCell ref="F73:F75"/>
    <mergeCell ref="G73:G75"/>
    <mergeCell ref="G63:G68"/>
    <mergeCell ref="H63:H68"/>
    <mergeCell ref="A69:A72"/>
    <mergeCell ref="B69:B72"/>
    <mergeCell ref="C69:C72"/>
    <mergeCell ref="D69:D72"/>
    <mergeCell ref="F69:F72"/>
    <mergeCell ref="G69:G72"/>
    <mergeCell ref="H69:H72"/>
    <mergeCell ref="A63:A68"/>
    <mergeCell ref="B63:B68"/>
    <mergeCell ref="C63:C68"/>
    <mergeCell ref="D63:D68"/>
    <mergeCell ref="E63:E64"/>
    <mergeCell ref="F63:F64"/>
    <mergeCell ref="G58:G59"/>
    <mergeCell ref="H58:H59"/>
    <mergeCell ref="I58:I59"/>
    <mergeCell ref="A60:A62"/>
    <mergeCell ref="B60:B62"/>
    <mergeCell ref="C60:C62"/>
    <mergeCell ref="D60:D62"/>
    <mergeCell ref="F60:F62"/>
    <mergeCell ref="G60:G62"/>
    <mergeCell ref="H60:H62"/>
    <mergeCell ref="A58:A59"/>
    <mergeCell ref="B58:B59"/>
    <mergeCell ref="C58:C59"/>
    <mergeCell ref="D58:D59"/>
    <mergeCell ref="E58:E59"/>
    <mergeCell ref="F58:F59"/>
    <mergeCell ref="A47:H47"/>
    <mergeCell ref="A49:H50"/>
    <mergeCell ref="A52:A57"/>
    <mergeCell ref="B52:B57"/>
    <mergeCell ref="C52:C57"/>
    <mergeCell ref="D52:D57"/>
    <mergeCell ref="G52:G57"/>
    <mergeCell ref="H52:H57"/>
    <mergeCell ref="H30:H31"/>
    <mergeCell ref="A32:A33"/>
    <mergeCell ref="B32:B33"/>
    <mergeCell ref="C32:C33"/>
    <mergeCell ref="D32:D33"/>
    <mergeCell ref="G32:G33"/>
    <mergeCell ref="H32:H33"/>
    <mergeCell ref="A28:G28"/>
    <mergeCell ref="A30:A31"/>
    <mergeCell ref="B30:B31"/>
    <mergeCell ref="C30:C31"/>
    <mergeCell ref="D30:D31"/>
    <mergeCell ref="G30:G31"/>
    <mergeCell ref="B1:N2"/>
    <mergeCell ref="D10:H10"/>
    <mergeCell ref="D12:D24"/>
    <mergeCell ref="E12:E24"/>
    <mergeCell ref="G13:G14"/>
    <mergeCell ref="H13:H17"/>
    <mergeCell ref="G15:G16"/>
    <mergeCell ref="G17:G19"/>
    <mergeCell ref="H18:H24"/>
    <mergeCell ref="G20:G24"/>
  </mergeCells>
  <phoneticPr fontId="5" type="noConversion"/>
  <pageMargins left="0.75" right="0.75" top="1" bottom="1" header="0.5" footer="0.5"/>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3342A-7E2E-4185-9641-63D065286B9A}">
  <dimension ref="A1:N72"/>
  <sheetViews>
    <sheetView topLeftCell="A8" zoomScale="74" zoomScaleNormal="74" workbookViewId="0">
      <selection activeCell="H20" sqref="H20"/>
    </sheetView>
  </sheetViews>
  <sheetFormatPr defaultColWidth="8.25" defaultRowHeight="14" x14ac:dyDescent="0.3"/>
  <cols>
    <col min="1" max="1" width="6.33203125" style="2" customWidth="1"/>
    <col min="2" max="2" width="23.1640625" style="2" customWidth="1"/>
    <col min="3" max="3" width="14" style="2" customWidth="1"/>
    <col min="4" max="4" width="19.6640625" style="2" bestFit="1" customWidth="1"/>
    <col min="5" max="5" width="6.83203125" style="2" bestFit="1" customWidth="1"/>
    <col min="6" max="6" width="16.83203125" style="2" bestFit="1" customWidth="1"/>
    <col min="7" max="7" width="15.08203125" style="2" customWidth="1"/>
    <col min="8" max="8" width="16.83203125" style="2" bestFit="1" customWidth="1"/>
    <col min="9" max="9" width="15.83203125" style="2" bestFit="1" customWidth="1"/>
    <col min="10" max="10" width="15.83203125" style="54" bestFit="1" customWidth="1"/>
    <col min="11" max="11" width="6.83203125" style="2" bestFit="1" customWidth="1"/>
    <col min="12" max="12" width="15" style="2" customWidth="1"/>
    <col min="13" max="16384" width="8.25" style="2"/>
  </cols>
  <sheetData>
    <row r="1" spans="1:14" ht="13.5" customHeight="1" x14ac:dyDescent="0.3">
      <c r="A1" s="52" t="s">
        <v>311</v>
      </c>
      <c r="B1" s="52"/>
      <c r="C1" s="52"/>
      <c r="D1" s="52"/>
      <c r="E1" s="52"/>
      <c r="F1" s="52"/>
      <c r="G1" s="52"/>
      <c r="H1" s="52"/>
      <c r="I1" s="52"/>
      <c r="J1" s="53"/>
      <c r="K1" s="52"/>
      <c r="L1" s="52"/>
      <c r="M1" s="52"/>
      <c r="N1" s="52"/>
    </row>
    <row r="2" spans="1:14" x14ac:dyDescent="0.3">
      <c r="A2" s="52" t="s">
        <v>312</v>
      </c>
      <c r="B2" s="52"/>
      <c r="C2" s="52"/>
      <c r="D2" s="52"/>
      <c r="E2" s="52"/>
      <c r="F2" s="52"/>
      <c r="G2" s="52"/>
      <c r="H2" s="52"/>
      <c r="I2" s="52"/>
      <c r="J2" s="53"/>
      <c r="K2" s="52"/>
      <c r="L2" s="52"/>
      <c r="M2" s="52"/>
      <c r="N2" s="52"/>
    </row>
    <row r="3" spans="1:14" x14ac:dyDescent="0.3">
      <c r="A3" s="52" t="s">
        <v>313</v>
      </c>
      <c r="B3" s="52"/>
      <c r="C3" s="52"/>
      <c r="D3" s="52"/>
      <c r="E3" s="52"/>
      <c r="F3" s="52"/>
      <c r="G3" s="52"/>
      <c r="H3" s="52"/>
      <c r="I3" s="52"/>
      <c r="J3" s="53"/>
      <c r="K3" s="52"/>
      <c r="L3" s="52"/>
      <c r="M3" s="52"/>
      <c r="N3" s="52"/>
    </row>
    <row r="4" spans="1:14" x14ac:dyDescent="0.3">
      <c r="A4" s="52" t="s">
        <v>314</v>
      </c>
      <c r="B4" s="52"/>
      <c r="C4" s="52"/>
      <c r="D4" s="52"/>
      <c r="E4" s="52"/>
      <c r="F4" s="52"/>
      <c r="G4" s="52"/>
      <c r="H4" s="52"/>
      <c r="I4" s="52"/>
      <c r="J4" s="53"/>
      <c r="K4" s="52"/>
      <c r="L4" s="52"/>
      <c r="M4" s="52"/>
      <c r="N4" s="52"/>
    </row>
    <row r="5" spans="1:14" x14ac:dyDescent="0.3">
      <c r="A5" s="52" t="s">
        <v>315</v>
      </c>
      <c r="B5" s="52"/>
      <c r="C5" s="52"/>
      <c r="D5" s="52"/>
      <c r="E5" s="52"/>
      <c r="F5" s="52"/>
      <c r="G5" s="52"/>
      <c r="H5" s="52"/>
      <c r="I5" s="52"/>
      <c r="J5" s="53"/>
      <c r="K5" s="52"/>
      <c r="L5" s="52"/>
      <c r="M5" s="52"/>
      <c r="N5" s="52"/>
    </row>
    <row r="6" spans="1:14" x14ac:dyDescent="0.3">
      <c r="A6" s="52" t="s">
        <v>316</v>
      </c>
      <c r="B6" s="52"/>
      <c r="C6" s="52"/>
      <c r="D6" s="52"/>
      <c r="E6" s="52"/>
      <c r="F6" s="52"/>
      <c r="G6" s="52"/>
      <c r="H6" s="52"/>
      <c r="I6" s="52"/>
      <c r="J6" s="53"/>
      <c r="K6" s="52"/>
      <c r="L6" s="52"/>
      <c r="M6" s="52"/>
      <c r="N6" s="52"/>
    </row>
    <row r="7" spans="1:14" x14ac:dyDescent="0.3">
      <c r="A7" s="52" t="s">
        <v>317</v>
      </c>
      <c r="B7" s="52"/>
      <c r="C7" s="52"/>
      <c r="D7" s="52"/>
      <c r="E7" s="52"/>
      <c r="F7" s="52"/>
      <c r="G7" s="52"/>
      <c r="H7" s="52"/>
      <c r="I7" s="52"/>
      <c r="J7" s="53"/>
      <c r="K7" s="52"/>
      <c r="L7" s="52"/>
      <c r="M7" s="52"/>
      <c r="N7" s="52"/>
    </row>
    <row r="8" spans="1:14" x14ac:dyDescent="0.3">
      <c r="A8" s="98" t="s">
        <v>421</v>
      </c>
      <c r="B8" s="52"/>
      <c r="C8" s="52"/>
      <c r="D8" s="52"/>
      <c r="E8" s="52"/>
      <c r="F8" s="52"/>
      <c r="G8" s="52"/>
      <c r="H8" s="52"/>
      <c r="I8" s="52"/>
      <c r="J8" s="53"/>
      <c r="K8" s="52"/>
      <c r="L8" s="52"/>
      <c r="M8" s="52"/>
      <c r="N8" s="52"/>
    </row>
    <row r="9" spans="1:14" x14ac:dyDescent="0.3">
      <c r="A9" s="52"/>
      <c r="B9" s="52"/>
      <c r="C9" s="52"/>
      <c r="D9" s="52"/>
      <c r="E9" s="52"/>
      <c r="F9" s="52"/>
      <c r="G9" s="52"/>
      <c r="H9" s="52"/>
      <c r="I9" s="52"/>
      <c r="J9" s="53"/>
      <c r="K9" s="52"/>
      <c r="L9" s="52"/>
      <c r="M9" s="52"/>
      <c r="N9" s="52"/>
    </row>
    <row r="10" spans="1:14" x14ac:dyDescent="0.3">
      <c r="A10" s="52" t="s">
        <v>318</v>
      </c>
      <c r="B10" s="52"/>
      <c r="C10" s="52"/>
      <c r="D10" s="52"/>
      <c r="E10" s="52"/>
      <c r="F10" s="52"/>
      <c r="G10" s="52"/>
      <c r="H10" s="52"/>
      <c r="I10" s="52"/>
      <c r="J10" s="53"/>
      <c r="K10" s="52"/>
      <c r="L10" s="52"/>
      <c r="M10" s="52"/>
      <c r="N10" s="52"/>
    </row>
    <row r="11" spans="1:14" x14ac:dyDescent="0.3">
      <c r="A11" s="52"/>
      <c r="B11" s="52"/>
      <c r="C11" s="52"/>
      <c r="D11" s="52"/>
      <c r="E11" s="52"/>
      <c r="F11" s="52"/>
      <c r="G11" s="52"/>
      <c r="H11" s="52"/>
      <c r="I11" s="52"/>
      <c r="J11" s="53"/>
      <c r="K11" s="52"/>
      <c r="L11" s="52"/>
      <c r="M11" s="52"/>
      <c r="N11" s="52"/>
    </row>
    <row r="12" spans="1:14" ht="21" x14ac:dyDescent="0.3">
      <c r="F12" s="244" t="s">
        <v>319</v>
      </c>
      <c r="G12" s="244"/>
    </row>
    <row r="13" spans="1:14" x14ac:dyDescent="0.3">
      <c r="F13" s="55" t="s">
        <v>32</v>
      </c>
      <c r="G13" s="56" t="s">
        <v>29</v>
      </c>
    </row>
    <row r="14" spans="1:14" ht="14.5" customHeight="1" x14ac:dyDescent="0.3">
      <c r="F14" s="241">
        <v>1</v>
      </c>
      <c r="G14" s="220" t="s">
        <v>0</v>
      </c>
    </row>
    <row r="15" spans="1:14" ht="14.5" customHeight="1" x14ac:dyDescent="0.3">
      <c r="F15" s="242"/>
      <c r="G15" s="220"/>
    </row>
    <row r="16" spans="1:14" ht="14.5" customHeight="1" x14ac:dyDescent="0.3">
      <c r="F16" s="241">
        <v>2</v>
      </c>
      <c r="G16" s="220" t="s">
        <v>8</v>
      </c>
    </row>
    <row r="17" spans="6:7" ht="14.5" customHeight="1" x14ac:dyDescent="0.3">
      <c r="F17" s="242"/>
      <c r="G17" s="220"/>
    </row>
    <row r="18" spans="6:7" ht="14.5" customHeight="1" x14ac:dyDescent="0.3">
      <c r="F18" s="241">
        <v>3</v>
      </c>
      <c r="G18" s="220" t="s">
        <v>4</v>
      </c>
    </row>
    <row r="19" spans="6:7" ht="14.5" customHeight="1" x14ac:dyDescent="0.3">
      <c r="F19" s="242"/>
      <c r="G19" s="220"/>
    </row>
    <row r="20" spans="6:7" ht="14.5" customHeight="1" x14ac:dyDescent="0.3">
      <c r="F20" s="243">
        <v>4</v>
      </c>
      <c r="G20" s="220" t="s">
        <v>3</v>
      </c>
    </row>
    <row r="21" spans="6:7" ht="14.5" customHeight="1" x14ac:dyDescent="0.3">
      <c r="F21" s="243"/>
      <c r="G21" s="220"/>
    </row>
    <row r="22" spans="6:7" ht="14.5" customHeight="1" x14ac:dyDescent="0.3">
      <c r="F22" s="241">
        <v>5</v>
      </c>
      <c r="G22" s="232" t="s">
        <v>6</v>
      </c>
    </row>
    <row r="23" spans="6:7" ht="14.5" customHeight="1" x14ac:dyDescent="0.3">
      <c r="F23" s="242"/>
      <c r="G23" s="233"/>
    </row>
    <row r="24" spans="6:7" ht="14.5" customHeight="1" x14ac:dyDescent="0.3">
      <c r="F24" s="241">
        <v>6</v>
      </c>
      <c r="G24" s="232" t="s">
        <v>1</v>
      </c>
    </row>
    <row r="25" spans="6:7" ht="14.5" customHeight="1" x14ac:dyDescent="0.3">
      <c r="F25" s="242"/>
      <c r="G25" s="233"/>
    </row>
    <row r="26" spans="6:7" ht="14.5" customHeight="1" x14ac:dyDescent="0.3">
      <c r="F26" s="241">
        <v>7</v>
      </c>
      <c r="G26" s="232" t="s">
        <v>10</v>
      </c>
    </row>
    <row r="27" spans="6:7" ht="14.5" customHeight="1" x14ac:dyDescent="0.3">
      <c r="F27" s="242"/>
      <c r="G27" s="233"/>
    </row>
    <row r="28" spans="6:7" ht="13.5" customHeight="1" x14ac:dyDescent="0.3">
      <c r="F28" s="241">
        <v>8</v>
      </c>
      <c r="G28" s="232" t="s">
        <v>12</v>
      </c>
    </row>
    <row r="29" spans="6:7" ht="13.5" customHeight="1" x14ac:dyDescent="0.3">
      <c r="F29" s="242"/>
      <c r="G29" s="233"/>
    </row>
    <row r="30" spans="6:7" ht="13.5" customHeight="1" x14ac:dyDescent="0.3">
      <c r="F30" s="241">
        <v>9</v>
      </c>
      <c r="G30" s="232" t="s">
        <v>38</v>
      </c>
    </row>
    <row r="31" spans="6:7" ht="13.5" customHeight="1" x14ac:dyDescent="0.3">
      <c r="F31" s="242"/>
      <c r="G31" s="233"/>
    </row>
    <row r="32" spans="6:7" ht="13.5" customHeight="1" x14ac:dyDescent="0.3">
      <c r="F32" s="53"/>
      <c r="G32" s="58"/>
    </row>
    <row r="34" spans="1:11" ht="20" x14ac:dyDescent="0.3">
      <c r="A34" s="239" t="s">
        <v>320</v>
      </c>
      <c r="B34" s="239"/>
      <c r="C34" s="239"/>
      <c r="D34" s="239"/>
      <c r="E34" s="239"/>
      <c r="F34" s="239"/>
      <c r="G34" s="239"/>
      <c r="H34" s="239"/>
      <c r="I34" s="239"/>
      <c r="J34" s="239"/>
      <c r="K34" s="239"/>
    </row>
    <row r="35" spans="1:11" x14ac:dyDescent="0.3">
      <c r="A35" s="59"/>
      <c r="B35" s="57"/>
      <c r="C35" s="57" t="s">
        <v>13</v>
      </c>
      <c r="D35" s="57" t="s">
        <v>14</v>
      </c>
      <c r="E35" s="57"/>
      <c r="F35" s="57" t="s">
        <v>321</v>
      </c>
      <c r="G35" s="57" t="s">
        <v>322</v>
      </c>
      <c r="H35" s="57" t="s">
        <v>323</v>
      </c>
      <c r="I35" s="57" t="s">
        <v>324</v>
      </c>
      <c r="J35" s="57" t="s">
        <v>15</v>
      </c>
      <c r="K35" s="57" t="s">
        <v>16</v>
      </c>
    </row>
    <row r="36" spans="1:11" x14ac:dyDescent="0.3">
      <c r="A36" s="220">
        <v>1</v>
      </c>
      <c r="B36" s="240">
        <v>2021111010064</v>
      </c>
      <c r="C36" s="220" t="s">
        <v>0</v>
      </c>
      <c r="D36" s="220" t="s">
        <v>23</v>
      </c>
      <c r="E36" s="1" t="s">
        <v>308</v>
      </c>
      <c r="F36" s="60">
        <v>210.5</v>
      </c>
      <c r="G36" s="60">
        <v>136.5</v>
      </c>
      <c r="H36" s="60">
        <v>9.6</v>
      </c>
      <c r="I36" s="60">
        <v>0</v>
      </c>
      <c r="J36" s="222">
        <f>SUM(E37:I37)</f>
        <v>76.790163934426232</v>
      </c>
      <c r="K36" s="223">
        <v>1</v>
      </c>
    </row>
    <row r="37" spans="1:11" ht="14.25" customHeight="1" x14ac:dyDescent="0.3">
      <c r="A37" s="220"/>
      <c r="B37" s="240"/>
      <c r="C37" s="220"/>
      <c r="D37" s="220"/>
      <c r="E37" s="61" t="s">
        <v>307</v>
      </c>
      <c r="F37" s="61">
        <f>F36/$F$70*60</f>
        <v>60</v>
      </c>
      <c r="G37" s="61">
        <f>G36/$G$70*15</f>
        <v>9.5901639344262293</v>
      </c>
      <c r="H37" s="61">
        <f>H36/$H$70*15</f>
        <v>7.1999999999999993</v>
      </c>
      <c r="I37" s="61">
        <f>I36/$I$70*10</f>
        <v>0</v>
      </c>
      <c r="J37" s="222"/>
      <c r="K37" s="223"/>
    </row>
    <row r="38" spans="1:11" x14ac:dyDescent="0.3">
      <c r="A38" s="220">
        <v>2</v>
      </c>
      <c r="B38" s="221" t="s">
        <v>51</v>
      </c>
      <c r="C38" s="220" t="s">
        <v>8</v>
      </c>
      <c r="D38" s="220" t="s">
        <v>20</v>
      </c>
      <c r="E38" s="1" t="s">
        <v>308</v>
      </c>
      <c r="F38" s="60">
        <v>148.5</v>
      </c>
      <c r="G38" s="60">
        <v>151</v>
      </c>
      <c r="H38" s="60">
        <v>20</v>
      </c>
      <c r="I38" s="60">
        <v>30</v>
      </c>
      <c r="J38" s="222">
        <f>SUM(E39:I39)</f>
        <v>75.436690271295618</v>
      </c>
      <c r="K38" s="223">
        <v>2</v>
      </c>
    </row>
    <row r="39" spans="1:11" ht="14.25" customHeight="1" x14ac:dyDescent="0.3">
      <c r="A39" s="220"/>
      <c r="B39" s="221"/>
      <c r="C39" s="220"/>
      <c r="D39" s="220"/>
      <c r="E39" s="61" t="s">
        <v>307</v>
      </c>
      <c r="F39" s="61">
        <f>F38/$F$70*60</f>
        <v>42.327790973871736</v>
      </c>
      <c r="G39" s="61">
        <f>G38/$G$70*15</f>
        <v>10.608899297423887</v>
      </c>
      <c r="H39" s="61">
        <f>H38/$H$70*15</f>
        <v>15</v>
      </c>
      <c r="I39" s="61">
        <f>I38/$I$70*10</f>
        <v>7.5</v>
      </c>
      <c r="J39" s="222"/>
      <c r="K39" s="223"/>
    </row>
    <row r="40" spans="1:11" x14ac:dyDescent="0.3">
      <c r="A40" s="220">
        <v>3</v>
      </c>
      <c r="B40" s="238">
        <v>2021111010065</v>
      </c>
      <c r="C40" s="220" t="s">
        <v>4</v>
      </c>
      <c r="D40" s="220" t="s">
        <v>23</v>
      </c>
      <c r="E40" s="1" t="s">
        <v>308</v>
      </c>
      <c r="F40" s="60">
        <v>141</v>
      </c>
      <c r="G40" s="60">
        <v>102</v>
      </c>
      <c r="H40" s="60">
        <v>15</v>
      </c>
      <c r="I40" s="60">
        <v>10</v>
      </c>
      <c r="J40" s="227">
        <f>SUM(E41:I41)</f>
        <v>61.106300099573339</v>
      </c>
      <c r="K40" s="223">
        <v>3</v>
      </c>
    </row>
    <row r="41" spans="1:11" x14ac:dyDescent="0.3">
      <c r="A41" s="220"/>
      <c r="B41" s="231"/>
      <c r="C41" s="220"/>
      <c r="D41" s="220"/>
      <c r="E41" s="61" t="s">
        <v>307</v>
      </c>
      <c r="F41" s="61">
        <f>F40/$F$70*60</f>
        <v>40.190023752969125</v>
      </c>
      <c r="G41" s="61">
        <f>G40/$G$70*15</f>
        <v>7.1662763466042154</v>
      </c>
      <c r="H41" s="61">
        <f>H40/$H$70*15</f>
        <v>11.25</v>
      </c>
      <c r="I41" s="61">
        <f>I40/$I$70*10</f>
        <v>2.5</v>
      </c>
      <c r="J41" s="228"/>
      <c r="K41" s="223"/>
    </row>
    <row r="42" spans="1:11" x14ac:dyDescent="0.3">
      <c r="A42" s="234">
        <v>4</v>
      </c>
      <c r="B42" s="221" t="s">
        <v>325</v>
      </c>
      <c r="C42" s="220" t="s">
        <v>50</v>
      </c>
      <c r="D42" s="220" t="s">
        <v>26</v>
      </c>
      <c r="E42" s="1" t="s">
        <v>308</v>
      </c>
      <c r="F42" s="99">
        <v>141</v>
      </c>
      <c r="G42" s="99">
        <v>73.5</v>
      </c>
      <c r="H42" s="99">
        <v>20</v>
      </c>
      <c r="I42" s="99">
        <v>0</v>
      </c>
      <c r="J42" s="222">
        <f>SUM(E43:I43)</f>
        <v>60.353958179198635</v>
      </c>
      <c r="K42" s="229">
        <v>4</v>
      </c>
    </row>
    <row r="43" spans="1:11" x14ac:dyDescent="0.3">
      <c r="A43" s="235"/>
      <c r="B43" s="221"/>
      <c r="C43" s="220"/>
      <c r="D43" s="220"/>
      <c r="E43" s="61" t="s">
        <v>307</v>
      </c>
      <c r="F43" s="61">
        <f>F42/F70*60</f>
        <v>40.190023752969125</v>
      </c>
      <c r="G43" s="61">
        <f>G42/$G$70*15</f>
        <v>5.1639344262295079</v>
      </c>
      <c r="H43" s="61">
        <f>H42/$H$70*15</f>
        <v>15</v>
      </c>
      <c r="I43" s="61">
        <f>I42/$I$70*10</f>
        <v>0</v>
      </c>
      <c r="J43" s="222"/>
      <c r="K43" s="229"/>
    </row>
    <row r="44" spans="1:11" x14ac:dyDescent="0.3">
      <c r="A44" s="220">
        <v>5</v>
      </c>
      <c r="B44" s="221">
        <v>2021111010062</v>
      </c>
      <c r="C44" s="220" t="s">
        <v>6</v>
      </c>
      <c r="D44" s="220" t="s">
        <v>23</v>
      </c>
      <c r="E44" s="1" t="s">
        <v>308</v>
      </c>
      <c r="F44" s="62">
        <v>138</v>
      </c>
      <c r="G44" s="62">
        <v>98</v>
      </c>
      <c r="H44" s="62">
        <v>10</v>
      </c>
      <c r="I44" s="62">
        <v>10</v>
      </c>
      <c r="J44" s="222">
        <f>SUM(E45:I45)</f>
        <v>56.220162766247419</v>
      </c>
      <c r="K44" s="223">
        <v>5</v>
      </c>
    </row>
    <row r="45" spans="1:11" s="63" customFormat="1" ht="19" customHeight="1" x14ac:dyDescent="0.3">
      <c r="A45" s="220"/>
      <c r="B45" s="221"/>
      <c r="C45" s="220"/>
      <c r="D45" s="220"/>
      <c r="E45" s="61" t="s">
        <v>307</v>
      </c>
      <c r="F45" s="61">
        <f>F44/F70*60</f>
        <v>39.334916864608076</v>
      </c>
      <c r="G45" s="61">
        <f>G44/$G$70*15</f>
        <v>6.8852459016393448</v>
      </c>
      <c r="H45" s="61">
        <f>H44/$H$70*15</f>
        <v>7.5</v>
      </c>
      <c r="I45" s="61">
        <f>I44/$I$70*10</f>
        <v>2.5</v>
      </c>
      <c r="J45" s="222"/>
      <c r="K45" s="223"/>
    </row>
    <row r="46" spans="1:11" s="63" customFormat="1" ht="19" customHeight="1" x14ac:dyDescent="0.3">
      <c r="A46" s="220">
        <v>6</v>
      </c>
      <c r="B46" s="221" t="s">
        <v>326</v>
      </c>
      <c r="C46" s="220" t="s">
        <v>1</v>
      </c>
      <c r="D46" s="220" t="s">
        <v>17</v>
      </c>
      <c r="E46" s="1" t="s">
        <v>308</v>
      </c>
      <c r="F46" s="60">
        <v>31</v>
      </c>
      <c r="G46" s="60">
        <v>213.5</v>
      </c>
      <c r="H46" s="60">
        <v>22.5</v>
      </c>
      <c r="I46" s="60">
        <v>40</v>
      </c>
      <c r="J46" s="222">
        <f>SUM(E47:I47)</f>
        <v>50.711104513064129</v>
      </c>
      <c r="K46" s="223">
        <v>6</v>
      </c>
    </row>
    <row r="47" spans="1:11" s="63" customFormat="1" ht="19" customHeight="1" x14ac:dyDescent="0.3">
      <c r="A47" s="220"/>
      <c r="B47" s="221"/>
      <c r="C47" s="220"/>
      <c r="D47" s="220"/>
      <c r="E47" s="61" t="s">
        <v>307</v>
      </c>
      <c r="F47" s="61">
        <f>F46/$F$70*60</f>
        <v>8.8361045130641322</v>
      </c>
      <c r="G47" s="61">
        <f>G46/$G$70*15</f>
        <v>15</v>
      </c>
      <c r="H47" s="61">
        <f>H46/$H$70*15</f>
        <v>16.875</v>
      </c>
      <c r="I47" s="61">
        <f>I46/$I$70*10</f>
        <v>10</v>
      </c>
      <c r="J47" s="222"/>
      <c r="K47" s="223"/>
    </row>
    <row r="48" spans="1:11" s="63" customFormat="1" ht="19" customHeight="1" x14ac:dyDescent="0.3">
      <c r="A48" s="234">
        <v>7</v>
      </c>
      <c r="B48" s="230" t="s">
        <v>61</v>
      </c>
      <c r="C48" s="232" t="s">
        <v>19</v>
      </c>
      <c r="D48" s="232" t="s">
        <v>20</v>
      </c>
      <c r="E48" s="1" t="s">
        <v>308</v>
      </c>
      <c r="F48" s="60">
        <v>66</v>
      </c>
      <c r="G48" s="60">
        <v>176</v>
      </c>
      <c r="H48" s="60">
        <v>15</v>
      </c>
      <c r="I48" s="60">
        <v>15</v>
      </c>
      <c r="J48" s="227">
        <f>SUM(E49:I49)</f>
        <v>46.17769112239732</v>
      </c>
      <c r="K48" s="223">
        <v>7</v>
      </c>
    </row>
    <row r="49" spans="1:11" s="63" customFormat="1" ht="19" customHeight="1" x14ac:dyDescent="0.3">
      <c r="A49" s="235"/>
      <c r="B49" s="231"/>
      <c r="C49" s="233"/>
      <c r="D49" s="233"/>
      <c r="E49" s="61" t="s">
        <v>307</v>
      </c>
      <c r="F49" s="61">
        <f>F48/$F$70*60</f>
        <v>18.812351543942992</v>
      </c>
      <c r="G49" s="61">
        <f>G48/$G$70*15</f>
        <v>12.365339578454332</v>
      </c>
      <c r="H49" s="61">
        <f>H48/$H$70*15</f>
        <v>11.25</v>
      </c>
      <c r="I49" s="61">
        <f>I48/$I$70*10</f>
        <v>3.75</v>
      </c>
      <c r="J49" s="228"/>
      <c r="K49" s="223"/>
    </row>
    <row r="50" spans="1:11" s="63" customFormat="1" ht="19" customHeight="1" x14ac:dyDescent="0.3">
      <c r="A50" s="220">
        <v>8</v>
      </c>
      <c r="B50" s="221">
        <v>2021111010056</v>
      </c>
      <c r="C50" s="220" t="s">
        <v>12</v>
      </c>
      <c r="D50" s="220" t="s">
        <v>17</v>
      </c>
      <c r="E50" s="1" t="s">
        <v>308</v>
      </c>
      <c r="F50" s="60">
        <v>66</v>
      </c>
      <c r="G50" s="60">
        <v>152</v>
      </c>
      <c r="H50" s="60">
        <v>20</v>
      </c>
      <c r="I50" s="60">
        <v>0</v>
      </c>
      <c r="J50" s="222">
        <f>SUM(E51:I51)</f>
        <v>44.491508452608095</v>
      </c>
      <c r="K50" s="223">
        <v>8</v>
      </c>
    </row>
    <row r="51" spans="1:11" s="63" customFormat="1" ht="19" customHeight="1" x14ac:dyDescent="0.3">
      <c r="A51" s="220"/>
      <c r="B51" s="221"/>
      <c r="C51" s="220"/>
      <c r="D51" s="220"/>
      <c r="E51" s="61" t="s">
        <v>307</v>
      </c>
      <c r="F51" s="61">
        <f>F50/$F$70*60</f>
        <v>18.812351543942992</v>
      </c>
      <c r="G51" s="61">
        <f>G50/$G$70*15</f>
        <v>10.679156908665105</v>
      </c>
      <c r="H51" s="61">
        <f>H50/$H$70*15</f>
        <v>15</v>
      </c>
      <c r="I51" s="61">
        <f>I50/$I$70*10</f>
        <v>0</v>
      </c>
      <c r="J51" s="222"/>
      <c r="K51" s="223"/>
    </row>
    <row r="52" spans="1:11" s="63" customFormat="1" ht="19" customHeight="1" x14ac:dyDescent="0.3">
      <c r="A52" s="220">
        <v>9</v>
      </c>
      <c r="B52" s="236">
        <v>2021111010058</v>
      </c>
      <c r="C52" s="232" t="s">
        <v>24</v>
      </c>
      <c r="D52" s="232" t="s">
        <v>25</v>
      </c>
      <c r="E52" s="1" t="s">
        <v>308</v>
      </c>
      <c r="F52" s="60">
        <v>63.5</v>
      </c>
      <c r="G52" s="60">
        <v>161</v>
      </c>
      <c r="H52" s="60">
        <v>15</v>
      </c>
      <c r="I52" s="60">
        <v>15</v>
      </c>
      <c r="J52" s="227">
        <f>SUM(E53:I53)</f>
        <v>44.411237880144853</v>
      </c>
      <c r="K52" s="223">
        <v>9</v>
      </c>
    </row>
    <row r="53" spans="1:11" s="63" customFormat="1" ht="19" customHeight="1" x14ac:dyDescent="0.3">
      <c r="A53" s="220"/>
      <c r="B53" s="237"/>
      <c r="C53" s="233"/>
      <c r="D53" s="233"/>
      <c r="E53" s="61" t="s">
        <v>307</v>
      </c>
      <c r="F53" s="61">
        <f>F52/$F$70*60</f>
        <v>18.099762470308789</v>
      </c>
      <c r="G53" s="61">
        <f>G52/$G$70*15</f>
        <v>11.311475409836065</v>
      </c>
      <c r="H53" s="61">
        <f>H52/$H$70*15</f>
        <v>11.25</v>
      </c>
      <c r="I53" s="61">
        <f>I52/$I$70*10</f>
        <v>3.75</v>
      </c>
      <c r="J53" s="228"/>
      <c r="K53" s="223"/>
    </row>
    <row r="54" spans="1:11" s="63" customFormat="1" ht="19" customHeight="1" x14ac:dyDescent="0.3">
      <c r="A54" s="234">
        <v>10</v>
      </c>
      <c r="B54" s="230">
        <v>2021111010072</v>
      </c>
      <c r="C54" s="232" t="s">
        <v>11</v>
      </c>
      <c r="D54" s="232" t="s">
        <v>23</v>
      </c>
      <c r="E54" s="1" t="s">
        <v>308</v>
      </c>
      <c r="F54" s="62">
        <v>86</v>
      </c>
      <c r="G54" s="62">
        <v>147</v>
      </c>
      <c r="H54" s="62">
        <v>10</v>
      </c>
      <c r="I54" s="62">
        <v>0</v>
      </c>
      <c r="J54" s="227">
        <f>SUM(E55:I55)</f>
        <v>42.340932985475646</v>
      </c>
      <c r="K54" s="223">
        <v>10</v>
      </c>
    </row>
    <row r="55" spans="1:11" s="63" customFormat="1" ht="19" customHeight="1" x14ac:dyDescent="0.3">
      <c r="A55" s="235"/>
      <c r="B55" s="231"/>
      <c r="C55" s="233"/>
      <c r="D55" s="233"/>
      <c r="E55" s="61" t="s">
        <v>307</v>
      </c>
      <c r="F55" s="61">
        <f>F54/F70*60</f>
        <v>24.513064133016627</v>
      </c>
      <c r="G55" s="61">
        <f>G54/$G$70*15</f>
        <v>10.327868852459016</v>
      </c>
      <c r="H55" s="61">
        <f>H54/$H$70*15</f>
        <v>7.5</v>
      </c>
      <c r="I55" s="61">
        <f>I54/$I$70*10</f>
        <v>0</v>
      </c>
      <c r="J55" s="228"/>
      <c r="K55" s="223"/>
    </row>
    <row r="56" spans="1:11" s="63" customFormat="1" ht="19" customHeight="1" x14ac:dyDescent="0.3">
      <c r="A56" s="220">
        <v>11</v>
      </c>
      <c r="B56" s="221" t="s">
        <v>81</v>
      </c>
      <c r="C56" s="220" t="s">
        <v>265</v>
      </c>
      <c r="D56" s="220" t="s">
        <v>23</v>
      </c>
      <c r="E56" s="1" t="s">
        <v>308</v>
      </c>
      <c r="F56" s="62">
        <v>58</v>
      </c>
      <c r="G56" s="62">
        <v>115</v>
      </c>
      <c r="H56" s="62">
        <v>20</v>
      </c>
      <c r="I56" s="62">
        <v>10</v>
      </c>
      <c r="J56" s="222">
        <f>SUM(E57:I57)</f>
        <v>42.111691801053581</v>
      </c>
      <c r="K56" s="223">
        <v>11</v>
      </c>
    </row>
    <row r="57" spans="1:11" s="63" customFormat="1" ht="19" customHeight="1" x14ac:dyDescent="0.3">
      <c r="A57" s="220"/>
      <c r="B57" s="221"/>
      <c r="C57" s="220"/>
      <c r="D57" s="220"/>
      <c r="E57" s="61" t="s">
        <v>307</v>
      </c>
      <c r="F57" s="61">
        <f>F56/F70*60</f>
        <v>16.532066508313537</v>
      </c>
      <c r="G57" s="61">
        <f>G56/$G$70*15</f>
        <v>8.0796252927400474</v>
      </c>
      <c r="H57" s="61">
        <f>H56/$H$70*15</f>
        <v>15</v>
      </c>
      <c r="I57" s="61">
        <f>I56/$I$70*10</f>
        <v>2.5</v>
      </c>
      <c r="J57" s="222"/>
      <c r="K57" s="223"/>
    </row>
    <row r="58" spans="1:11" s="63" customFormat="1" ht="19" customHeight="1" x14ac:dyDescent="0.3">
      <c r="A58" s="234">
        <v>12</v>
      </c>
      <c r="B58" s="221" t="s">
        <v>73</v>
      </c>
      <c r="C58" s="220" t="s">
        <v>64</v>
      </c>
      <c r="D58" s="220" t="s">
        <v>25</v>
      </c>
      <c r="E58" s="1" t="s">
        <v>308</v>
      </c>
      <c r="F58" s="60">
        <v>46</v>
      </c>
      <c r="G58" s="60">
        <v>99.44</v>
      </c>
      <c r="H58" s="60">
        <v>16</v>
      </c>
      <c r="I58" s="60">
        <v>0</v>
      </c>
      <c r="J58" s="222">
        <f>SUM(E59:I59)</f>
        <v>32.098055816696061</v>
      </c>
      <c r="K58" s="223">
        <v>12</v>
      </c>
    </row>
    <row r="59" spans="1:11" s="63" customFormat="1" ht="19" customHeight="1" x14ac:dyDescent="0.3">
      <c r="A59" s="235"/>
      <c r="B59" s="221"/>
      <c r="C59" s="220"/>
      <c r="D59" s="220"/>
      <c r="E59" s="61" t="s">
        <v>307</v>
      </c>
      <c r="F59" s="61">
        <f>F58/$F$70*60</f>
        <v>13.11163895486936</v>
      </c>
      <c r="G59" s="61">
        <f>G58/$G$70*15</f>
        <v>6.9864168618266973</v>
      </c>
      <c r="H59" s="61">
        <f>H58/$H$70*15</f>
        <v>12</v>
      </c>
      <c r="I59" s="61">
        <f>I58/$I$70*10</f>
        <v>0</v>
      </c>
      <c r="J59" s="222"/>
      <c r="K59" s="223"/>
    </row>
    <row r="60" spans="1:11" x14ac:dyDescent="0.3">
      <c r="A60" s="220">
        <v>13</v>
      </c>
      <c r="B60" s="221">
        <v>2021111010068</v>
      </c>
      <c r="C60" s="220" t="s">
        <v>9</v>
      </c>
      <c r="D60" s="220" t="s">
        <v>23</v>
      </c>
      <c r="E60" s="1" t="s">
        <v>308</v>
      </c>
      <c r="F60" s="62">
        <v>85</v>
      </c>
      <c r="G60" s="62">
        <v>60</v>
      </c>
      <c r="H60" s="62">
        <v>0</v>
      </c>
      <c r="I60" s="62">
        <v>10</v>
      </c>
      <c r="J60" s="222">
        <f>SUM(E61:I61)</f>
        <v>30.943485178036013</v>
      </c>
      <c r="K60" s="229">
        <v>13</v>
      </c>
    </row>
    <row r="61" spans="1:11" x14ac:dyDescent="0.3">
      <c r="A61" s="220"/>
      <c r="B61" s="221"/>
      <c r="C61" s="220"/>
      <c r="D61" s="220"/>
      <c r="E61" s="61" t="s">
        <v>307</v>
      </c>
      <c r="F61" s="61">
        <f>F60/F70*60</f>
        <v>24.228028503562946</v>
      </c>
      <c r="G61" s="61">
        <f>G60/$G$70*15</f>
        <v>4.2154566744730673</v>
      </c>
      <c r="H61" s="61">
        <f>H60/$H$70*15</f>
        <v>0</v>
      </c>
      <c r="I61" s="61">
        <f>I60/$I$70*10</f>
        <v>2.5</v>
      </c>
      <c r="J61" s="222"/>
      <c r="K61" s="229"/>
    </row>
    <row r="62" spans="1:11" s="63" customFormat="1" ht="19" customHeight="1" x14ac:dyDescent="0.3">
      <c r="A62" s="220">
        <v>14</v>
      </c>
      <c r="B62" s="230" t="s">
        <v>79</v>
      </c>
      <c r="C62" s="232" t="s">
        <v>65</v>
      </c>
      <c r="D62" s="232" t="s">
        <v>26</v>
      </c>
      <c r="E62" s="1" t="s">
        <v>308</v>
      </c>
      <c r="F62" s="62">
        <v>85</v>
      </c>
      <c r="G62" s="62">
        <v>60</v>
      </c>
      <c r="H62" s="62">
        <v>0</v>
      </c>
      <c r="I62" s="62">
        <v>0</v>
      </c>
      <c r="J62" s="227">
        <f>SUM(E63:I63)</f>
        <v>28.443485178036013</v>
      </c>
      <c r="K62" s="223">
        <v>14</v>
      </c>
    </row>
    <row r="63" spans="1:11" s="63" customFormat="1" ht="19" customHeight="1" x14ac:dyDescent="0.3">
      <c r="A63" s="220"/>
      <c r="B63" s="231"/>
      <c r="C63" s="233"/>
      <c r="D63" s="233"/>
      <c r="E63" s="61" t="s">
        <v>307</v>
      </c>
      <c r="F63" s="61">
        <f>F62/F70*60</f>
        <v>24.228028503562946</v>
      </c>
      <c r="G63" s="61">
        <f>G62/$G$70*15</f>
        <v>4.2154566744730673</v>
      </c>
      <c r="H63" s="61">
        <f>H62/$H$70*15</f>
        <v>0</v>
      </c>
      <c r="I63" s="61">
        <f>I62/$I$70*10</f>
        <v>0</v>
      </c>
      <c r="J63" s="228"/>
      <c r="K63" s="223"/>
    </row>
    <row r="64" spans="1:11" s="101" customFormat="1" ht="19" customHeight="1" x14ac:dyDescent="0.3">
      <c r="A64" s="224">
        <v>15</v>
      </c>
      <c r="B64" s="225" t="s">
        <v>309</v>
      </c>
      <c r="C64" s="224" t="s">
        <v>343</v>
      </c>
      <c r="D64" s="224" t="s">
        <v>20</v>
      </c>
      <c r="E64" s="100" t="s">
        <v>308</v>
      </c>
      <c r="F64" s="99">
        <v>76</v>
      </c>
      <c r="G64" s="99">
        <v>63</v>
      </c>
      <c r="H64" s="99">
        <v>0</v>
      </c>
      <c r="I64" s="99">
        <v>0</v>
      </c>
      <c r="J64" s="227">
        <f>SUM(E65:I65)</f>
        <v>26.088937346676531</v>
      </c>
      <c r="K64" s="229">
        <v>15</v>
      </c>
    </row>
    <row r="65" spans="1:12" s="101" customFormat="1" ht="19" customHeight="1" x14ac:dyDescent="0.3">
      <c r="A65" s="224"/>
      <c r="B65" s="226"/>
      <c r="C65" s="224"/>
      <c r="D65" s="224"/>
      <c r="E65" s="61" t="s">
        <v>307</v>
      </c>
      <c r="F65" s="61">
        <f>F64/F70*60</f>
        <v>21.662707838479808</v>
      </c>
      <c r="G65" s="61">
        <f>G64/$G$70*15</f>
        <v>4.4262295081967213</v>
      </c>
      <c r="H65" s="61">
        <f>H64/$H$70*15</f>
        <v>0</v>
      </c>
      <c r="I65" s="61">
        <f>I64/$I$70*10</f>
        <v>0</v>
      </c>
      <c r="J65" s="228"/>
      <c r="K65" s="229"/>
    </row>
    <row r="66" spans="1:12" x14ac:dyDescent="0.3">
      <c r="A66" s="220">
        <v>16</v>
      </c>
      <c r="B66" s="221" t="s">
        <v>297</v>
      </c>
      <c r="C66" s="220" t="s">
        <v>7</v>
      </c>
      <c r="D66" s="220" t="s">
        <v>21</v>
      </c>
      <c r="E66" s="1" t="s">
        <v>308</v>
      </c>
      <c r="F66" s="62">
        <v>3</v>
      </c>
      <c r="G66" s="62">
        <v>66.75</v>
      </c>
      <c r="H66" s="62">
        <v>20</v>
      </c>
      <c r="I66" s="62">
        <v>15</v>
      </c>
      <c r="J66" s="222">
        <f>SUM(E67:I67)</f>
        <v>24.294802438712335</v>
      </c>
      <c r="K66" s="223">
        <v>16</v>
      </c>
      <c r="L66" s="63"/>
    </row>
    <row r="67" spans="1:12" x14ac:dyDescent="0.3">
      <c r="A67" s="220"/>
      <c r="B67" s="221"/>
      <c r="C67" s="220"/>
      <c r="D67" s="220"/>
      <c r="E67" s="61" t="s">
        <v>307</v>
      </c>
      <c r="F67" s="61">
        <f>F66/$F$70*60</f>
        <v>0.8551068883610452</v>
      </c>
      <c r="G67" s="61">
        <f>G66/$G$70*15</f>
        <v>4.6896955503512885</v>
      </c>
      <c r="H67" s="61">
        <f>H66/$H$70*15</f>
        <v>15</v>
      </c>
      <c r="I67" s="61">
        <f>I66/$I$70*10</f>
        <v>3.75</v>
      </c>
      <c r="J67" s="222"/>
      <c r="K67" s="223"/>
    </row>
    <row r="68" spans="1:12" x14ac:dyDescent="0.3">
      <c r="F68" s="64"/>
      <c r="G68" s="64"/>
      <c r="H68" s="64"/>
      <c r="I68" s="64"/>
      <c r="J68" s="63"/>
    </row>
    <row r="69" spans="1:12" x14ac:dyDescent="0.3">
      <c r="F69" s="64"/>
      <c r="G69" s="64"/>
      <c r="H69" s="64"/>
      <c r="I69" s="64"/>
      <c r="J69" s="2"/>
    </row>
    <row r="70" spans="1:12" x14ac:dyDescent="0.3">
      <c r="E70" s="2" t="s">
        <v>327</v>
      </c>
      <c r="F70" s="64">
        <v>210.5</v>
      </c>
      <c r="G70" s="64">
        <v>213.5</v>
      </c>
      <c r="H70" s="64">
        <v>20</v>
      </c>
      <c r="I70" s="64">
        <v>40</v>
      </c>
      <c r="J70" s="2"/>
    </row>
    <row r="71" spans="1:12" x14ac:dyDescent="0.3">
      <c r="J71" s="2"/>
    </row>
    <row r="72" spans="1:12" x14ac:dyDescent="0.3">
      <c r="J72" s="2"/>
    </row>
  </sheetData>
  <mergeCells count="116">
    <mergeCell ref="A66:A67"/>
    <mergeCell ref="B66:B67"/>
    <mergeCell ref="C66:C67"/>
    <mergeCell ref="D66:D67"/>
    <mergeCell ref="J66:J67"/>
    <mergeCell ref="K66:K67"/>
    <mergeCell ref="A64:A65"/>
    <mergeCell ref="B64:B65"/>
    <mergeCell ref="C64:C65"/>
    <mergeCell ref="D64:D65"/>
    <mergeCell ref="J64:J65"/>
    <mergeCell ref="K64:K65"/>
    <mergeCell ref="A62:A63"/>
    <mergeCell ref="B62:B63"/>
    <mergeCell ref="C62:C63"/>
    <mergeCell ref="D62:D63"/>
    <mergeCell ref="J62:J63"/>
    <mergeCell ref="K62:K63"/>
    <mergeCell ref="A60:A61"/>
    <mergeCell ref="B60:B61"/>
    <mergeCell ref="C60:C61"/>
    <mergeCell ref="D60:D61"/>
    <mergeCell ref="J60:J61"/>
    <mergeCell ref="K60:K61"/>
    <mergeCell ref="A58:A59"/>
    <mergeCell ref="B58:B59"/>
    <mergeCell ref="C58:C59"/>
    <mergeCell ref="D58:D59"/>
    <mergeCell ref="J58:J59"/>
    <mergeCell ref="K58:K59"/>
    <mergeCell ref="A56:A57"/>
    <mergeCell ref="B56:B57"/>
    <mergeCell ref="C56:C57"/>
    <mergeCell ref="D56:D57"/>
    <mergeCell ref="J56:J57"/>
    <mergeCell ref="K56:K57"/>
    <mergeCell ref="A54:A55"/>
    <mergeCell ref="B54:B55"/>
    <mergeCell ref="C54:C55"/>
    <mergeCell ref="D54:D55"/>
    <mergeCell ref="J54:J55"/>
    <mergeCell ref="K54:K55"/>
    <mergeCell ref="A52:A53"/>
    <mergeCell ref="B52:B53"/>
    <mergeCell ref="C52:C53"/>
    <mergeCell ref="D52:D53"/>
    <mergeCell ref="J52:J53"/>
    <mergeCell ref="K52:K53"/>
    <mergeCell ref="A50:A51"/>
    <mergeCell ref="B50:B51"/>
    <mergeCell ref="C50:C51"/>
    <mergeCell ref="D50:D51"/>
    <mergeCell ref="J50:J51"/>
    <mergeCell ref="K50:K51"/>
    <mergeCell ref="A48:A49"/>
    <mergeCell ref="B48:B49"/>
    <mergeCell ref="C48:C49"/>
    <mergeCell ref="D48:D49"/>
    <mergeCell ref="J48:J49"/>
    <mergeCell ref="K48:K49"/>
    <mergeCell ref="A46:A47"/>
    <mergeCell ref="B46:B47"/>
    <mergeCell ref="C46:C47"/>
    <mergeCell ref="D46:D47"/>
    <mergeCell ref="J46:J47"/>
    <mergeCell ref="K46:K47"/>
    <mergeCell ref="A44:A45"/>
    <mergeCell ref="B44:B45"/>
    <mergeCell ref="C44:C45"/>
    <mergeCell ref="D44:D45"/>
    <mergeCell ref="J44:J45"/>
    <mergeCell ref="K44:K45"/>
    <mergeCell ref="A42:A43"/>
    <mergeCell ref="B42:B43"/>
    <mergeCell ref="C42:C43"/>
    <mergeCell ref="D42:D43"/>
    <mergeCell ref="J42:J43"/>
    <mergeCell ref="K42:K43"/>
    <mergeCell ref="A40:A41"/>
    <mergeCell ref="B40:B41"/>
    <mergeCell ref="C40:C41"/>
    <mergeCell ref="D40:D41"/>
    <mergeCell ref="J40:J41"/>
    <mergeCell ref="K40:K41"/>
    <mergeCell ref="A38:A39"/>
    <mergeCell ref="B38:B39"/>
    <mergeCell ref="C38:C39"/>
    <mergeCell ref="D38:D39"/>
    <mergeCell ref="J38:J39"/>
    <mergeCell ref="K38:K39"/>
    <mergeCell ref="A34:K34"/>
    <mergeCell ref="A36:A37"/>
    <mergeCell ref="B36:B37"/>
    <mergeCell ref="C36:C37"/>
    <mergeCell ref="D36:D37"/>
    <mergeCell ref="J36:J37"/>
    <mergeCell ref="K36:K37"/>
    <mergeCell ref="F26:F27"/>
    <mergeCell ref="G26:G27"/>
    <mergeCell ref="F28:F29"/>
    <mergeCell ref="G28:G29"/>
    <mergeCell ref="F30:F31"/>
    <mergeCell ref="G30:G31"/>
    <mergeCell ref="F20:F21"/>
    <mergeCell ref="G20:G21"/>
    <mergeCell ref="F22:F23"/>
    <mergeCell ref="G22:G23"/>
    <mergeCell ref="F24:F25"/>
    <mergeCell ref="G24:G25"/>
    <mergeCell ref="F12:G12"/>
    <mergeCell ref="F14:F15"/>
    <mergeCell ref="G14:G15"/>
    <mergeCell ref="F16:F17"/>
    <mergeCell ref="G16:G17"/>
    <mergeCell ref="F18:F19"/>
    <mergeCell ref="G18:G19"/>
  </mergeCells>
  <phoneticPr fontId="5" type="noConversion"/>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506AE-9D8D-4168-B884-8E6296027AA3}">
  <dimension ref="A1:P30"/>
  <sheetViews>
    <sheetView tabSelected="1" workbookViewId="0">
      <selection activeCell="K20" sqref="K20"/>
    </sheetView>
  </sheetViews>
  <sheetFormatPr defaultColWidth="8.1640625" defaultRowHeight="14" x14ac:dyDescent="0.3"/>
  <cols>
    <col min="1" max="1" width="13.9140625" style="66" customWidth="1"/>
    <col min="2" max="3" width="8.1640625" style="66"/>
    <col min="4" max="4" width="12.08203125" style="66" customWidth="1"/>
    <col min="5" max="16" width="8.1640625" style="66"/>
    <col min="17" max="17" width="10.08203125" style="66" customWidth="1"/>
    <col min="18" max="16384" width="8.1640625" style="66"/>
  </cols>
  <sheetData>
    <row r="1" spans="1:16" ht="14" customHeight="1" x14ac:dyDescent="0.3">
      <c r="A1" s="245" t="s">
        <v>422</v>
      </c>
      <c r="B1" s="245"/>
      <c r="C1" s="245"/>
      <c r="D1" s="245"/>
      <c r="E1" s="245"/>
      <c r="F1" s="245"/>
      <c r="G1" s="245"/>
      <c r="H1" s="245"/>
      <c r="I1" s="245"/>
      <c r="J1" s="245"/>
      <c r="K1" s="245"/>
      <c r="L1" s="245"/>
      <c r="M1" s="245"/>
      <c r="N1" s="245"/>
      <c r="O1" s="245"/>
      <c r="P1" s="245"/>
    </row>
    <row r="2" spans="1:16" ht="14" customHeight="1" x14ac:dyDescent="0.3">
      <c r="A2" s="245"/>
      <c r="B2" s="245"/>
      <c r="C2" s="245"/>
      <c r="D2" s="245"/>
      <c r="E2" s="245"/>
      <c r="F2" s="245"/>
      <c r="G2" s="245"/>
      <c r="H2" s="245"/>
      <c r="I2" s="245"/>
      <c r="J2" s="245"/>
      <c r="K2" s="245"/>
      <c r="L2" s="245"/>
      <c r="M2" s="245"/>
      <c r="N2" s="245"/>
      <c r="O2" s="245"/>
      <c r="P2" s="245"/>
    </row>
    <row r="3" spans="1:16" x14ac:dyDescent="0.3">
      <c r="A3" s="104" t="s">
        <v>28</v>
      </c>
      <c r="B3" s="104" t="s">
        <v>29</v>
      </c>
      <c r="C3" s="104" t="s">
        <v>30</v>
      </c>
      <c r="D3" s="104" t="s">
        <v>328</v>
      </c>
      <c r="E3" s="104" t="s">
        <v>329</v>
      </c>
      <c r="F3" s="104"/>
      <c r="G3" s="104" t="s">
        <v>330</v>
      </c>
      <c r="H3" s="104"/>
      <c r="I3" s="104" t="s">
        <v>331</v>
      </c>
      <c r="J3" s="104"/>
      <c r="K3" s="104" t="s">
        <v>332</v>
      </c>
      <c r="L3" s="104"/>
      <c r="M3" s="104" t="s">
        <v>333</v>
      </c>
      <c r="N3" s="104"/>
      <c r="O3" s="104" t="s">
        <v>31</v>
      </c>
      <c r="P3" s="104" t="s">
        <v>32</v>
      </c>
    </row>
    <row r="4" spans="1:16" x14ac:dyDescent="0.3">
      <c r="A4" s="104"/>
      <c r="B4" s="104"/>
      <c r="C4" s="104"/>
      <c r="D4" s="104"/>
      <c r="E4" s="65" t="s">
        <v>295</v>
      </c>
      <c r="F4" s="65" t="s">
        <v>296</v>
      </c>
      <c r="G4" s="65" t="s">
        <v>295</v>
      </c>
      <c r="H4" s="65" t="s">
        <v>296</v>
      </c>
      <c r="I4" s="65" t="s">
        <v>295</v>
      </c>
      <c r="J4" s="65" t="s">
        <v>296</v>
      </c>
      <c r="K4" s="65" t="s">
        <v>295</v>
      </c>
      <c r="L4" s="65" t="s">
        <v>296</v>
      </c>
      <c r="M4" s="65" t="s">
        <v>295</v>
      </c>
      <c r="N4" s="65" t="s">
        <v>296</v>
      </c>
      <c r="O4" s="104"/>
      <c r="P4" s="104"/>
    </row>
    <row r="5" spans="1:16" x14ac:dyDescent="0.3">
      <c r="A5" s="67" t="s">
        <v>334</v>
      </c>
      <c r="B5" s="65" t="s">
        <v>49</v>
      </c>
      <c r="C5" s="65" t="s">
        <v>26</v>
      </c>
      <c r="D5" s="65" t="s">
        <v>335</v>
      </c>
      <c r="E5" s="65">
        <v>87.15</v>
      </c>
      <c r="F5" s="68">
        <v>14.591472262529299</v>
      </c>
      <c r="G5" s="65">
        <v>281.5</v>
      </c>
      <c r="H5" s="68">
        <v>50</v>
      </c>
      <c r="I5" s="65">
        <v>131.19999999999999</v>
      </c>
      <c r="J5" s="68">
        <v>6.1789638932496072</v>
      </c>
      <c r="K5" s="65">
        <v>14.6</v>
      </c>
      <c r="L5" s="68">
        <v>2.8627450980392153</v>
      </c>
      <c r="M5" s="65">
        <v>0</v>
      </c>
      <c r="N5" s="68">
        <v>0</v>
      </c>
      <c r="O5" s="68">
        <v>73.633181253818108</v>
      </c>
      <c r="P5" s="65">
        <v>1</v>
      </c>
    </row>
    <row r="6" spans="1:16" x14ac:dyDescent="0.3">
      <c r="A6" s="69" t="s">
        <v>51</v>
      </c>
      <c r="B6" s="65" t="s">
        <v>8</v>
      </c>
      <c r="C6" s="65" t="s">
        <v>20</v>
      </c>
      <c r="D6" s="65" t="s">
        <v>335</v>
      </c>
      <c r="E6" s="65">
        <v>89</v>
      </c>
      <c r="F6" s="68">
        <v>14.901216653644379</v>
      </c>
      <c r="G6" s="65">
        <v>168.5</v>
      </c>
      <c r="H6" s="68">
        <v>29.928952042628776</v>
      </c>
      <c r="I6" s="65">
        <v>249</v>
      </c>
      <c r="J6" s="68">
        <v>11.726844583987441</v>
      </c>
      <c r="K6" s="65">
        <v>41</v>
      </c>
      <c r="L6" s="68">
        <v>8.0392156862745097</v>
      </c>
      <c r="M6" s="65">
        <v>40</v>
      </c>
      <c r="N6" s="68">
        <v>8</v>
      </c>
      <c r="O6" s="68">
        <v>72.596228966535108</v>
      </c>
      <c r="P6" s="65">
        <v>2</v>
      </c>
    </row>
    <row r="7" spans="1:16" x14ac:dyDescent="0.3">
      <c r="A7" s="69" t="s">
        <v>306</v>
      </c>
      <c r="B7" s="65" t="s">
        <v>2</v>
      </c>
      <c r="C7" s="65" t="s">
        <v>25</v>
      </c>
      <c r="D7" s="65" t="s">
        <v>335</v>
      </c>
      <c r="E7" s="65">
        <v>89.59</v>
      </c>
      <c r="F7" s="68">
        <v>15</v>
      </c>
      <c r="G7" s="65">
        <v>34</v>
      </c>
      <c r="H7" s="68">
        <v>6.0390763765541742</v>
      </c>
      <c r="I7" s="65">
        <v>318.5</v>
      </c>
      <c r="J7" s="68">
        <v>15</v>
      </c>
      <c r="K7" s="65">
        <v>50.5</v>
      </c>
      <c r="L7" s="68">
        <v>9.9019607843137258</v>
      </c>
      <c r="M7" s="65">
        <v>50</v>
      </c>
      <c r="N7" s="68">
        <v>10</v>
      </c>
      <c r="O7" s="68">
        <v>55.941037160867907</v>
      </c>
      <c r="P7" s="65">
        <v>3</v>
      </c>
    </row>
    <row r="8" spans="1:16" x14ac:dyDescent="0.3">
      <c r="A8" s="69" t="s">
        <v>336</v>
      </c>
      <c r="B8" s="65" t="s">
        <v>27</v>
      </c>
      <c r="C8" s="65" t="s">
        <v>26</v>
      </c>
      <c r="D8" s="65" t="s">
        <v>335</v>
      </c>
      <c r="E8" s="65">
        <v>84.17</v>
      </c>
      <c r="F8" s="68">
        <v>14.092532648733117</v>
      </c>
      <c r="G8" s="65">
        <v>144</v>
      </c>
      <c r="H8" s="68">
        <v>25.577264653641208</v>
      </c>
      <c r="I8" s="65">
        <v>145.5</v>
      </c>
      <c r="J8" s="68">
        <v>6.8524332810047097</v>
      </c>
      <c r="K8" s="65">
        <v>25</v>
      </c>
      <c r="L8" s="68">
        <v>4.901960784313725</v>
      </c>
      <c r="M8" s="65">
        <v>10</v>
      </c>
      <c r="N8" s="68">
        <v>2</v>
      </c>
      <c r="O8" s="68">
        <v>53.424191367692757</v>
      </c>
      <c r="P8" s="65">
        <v>4</v>
      </c>
    </row>
    <row r="13" spans="1:16" x14ac:dyDescent="0.3">
      <c r="A13" s="266" t="s">
        <v>423</v>
      </c>
      <c r="B13" s="266"/>
      <c r="C13" s="266"/>
      <c r="D13" s="266"/>
      <c r="E13" s="266"/>
      <c r="F13" s="266"/>
      <c r="G13" s="266"/>
      <c r="H13" s="266"/>
      <c r="I13" s="266"/>
      <c r="J13" s="266"/>
      <c r="K13" s="266"/>
      <c r="L13" s="266"/>
      <c r="M13" s="266"/>
      <c r="N13" s="266"/>
      <c r="O13" s="266"/>
      <c r="P13" s="266"/>
    </row>
    <row r="14" spans="1:16" x14ac:dyDescent="0.3">
      <c r="A14" s="267"/>
      <c r="B14" s="267"/>
      <c r="C14" s="267"/>
      <c r="D14" s="267"/>
      <c r="E14" s="267"/>
      <c r="F14" s="267"/>
      <c r="G14" s="267"/>
      <c r="H14" s="267"/>
      <c r="I14" s="267"/>
      <c r="J14" s="267"/>
      <c r="K14" s="267"/>
      <c r="L14" s="267"/>
      <c r="M14" s="267"/>
      <c r="N14" s="267"/>
      <c r="O14" s="267"/>
      <c r="P14" s="267"/>
    </row>
    <row r="15" spans="1:16" x14ac:dyDescent="0.3">
      <c r="A15" s="268" t="s">
        <v>28</v>
      </c>
      <c r="B15" s="268" t="s">
        <v>29</v>
      </c>
      <c r="C15" s="269" t="s">
        <v>30</v>
      </c>
      <c r="D15" s="268" t="s">
        <v>328</v>
      </c>
      <c r="E15" s="270" t="s">
        <v>329</v>
      </c>
      <c r="F15" s="271"/>
      <c r="G15" s="270" t="s">
        <v>330</v>
      </c>
      <c r="H15" s="271"/>
      <c r="I15" s="270" t="s">
        <v>331</v>
      </c>
      <c r="J15" s="271"/>
      <c r="K15" s="270" t="s">
        <v>332</v>
      </c>
      <c r="L15" s="271"/>
      <c r="M15" s="270" t="s">
        <v>333</v>
      </c>
      <c r="N15" s="271"/>
      <c r="O15" s="269" t="s">
        <v>31</v>
      </c>
      <c r="P15" s="269" t="s">
        <v>32</v>
      </c>
    </row>
    <row r="16" spans="1:16" x14ac:dyDescent="0.3">
      <c r="A16" s="268"/>
      <c r="B16" s="268"/>
      <c r="C16" s="272"/>
      <c r="D16" s="268"/>
      <c r="E16" s="273" t="s">
        <v>295</v>
      </c>
      <c r="F16" s="273" t="s">
        <v>296</v>
      </c>
      <c r="G16" s="273" t="s">
        <v>295</v>
      </c>
      <c r="H16" s="273" t="s">
        <v>296</v>
      </c>
      <c r="I16" s="273" t="s">
        <v>295</v>
      </c>
      <c r="J16" s="273" t="s">
        <v>296</v>
      </c>
      <c r="K16" s="273" t="s">
        <v>295</v>
      </c>
      <c r="L16" s="273" t="s">
        <v>296</v>
      </c>
      <c r="M16" s="273" t="s">
        <v>295</v>
      </c>
      <c r="N16" s="273" t="s">
        <v>296</v>
      </c>
      <c r="O16" s="272"/>
      <c r="P16" s="272"/>
    </row>
    <row r="17" spans="1:16" x14ac:dyDescent="0.3">
      <c r="A17" s="274">
        <v>2021111010064</v>
      </c>
      <c r="B17" s="275" t="s">
        <v>49</v>
      </c>
      <c r="C17" s="275" t="s">
        <v>26</v>
      </c>
      <c r="D17" s="276" t="s">
        <v>335</v>
      </c>
      <c r="E17" s="294">
        <v>87.15</v>
      </c>
      <c r="F17" s="292">
        <f>E17/$E$30*15</f>
        <v>14.591472262529299</v>
      </c>
      <c r="G17" s="294">
        <v>281.5</v>
      </c>
      <c r="H17" s="292">
        <f>G17/$G$30*50</f>
        <v>50</v>
      </c>
      <c r="I17" s="294">
        <v>131.19999999999999</v>
      </c>
      <c r="J17" s="293">
        <f>I17/$I$30*15</f>
        <v>6.1789638932496072</v>
      </c>
      <c r="K17" s="294">
        <v>14.6</v>
      </c>
      <c r="L17" s="292">
        <f>K17/$K$30*10</f>
        <v>2.8627450980392153</v>
      </c>
      <c r="M17" s="294">
        <v>0</v>
      </c>
      <c r="N17" s="292">
        <f>M17/$M$30*10</f>
        <v>0</v>
      </c>
      <c r="O17" s="277">
        <f t="shared" ref="O17:O28" si="0">F17+H17+J17+L17+N17</f>
        <v>73.633181253818108</v>
      </c>
      <c r="P17" s="278">
        <v>1</v>
      </c>
    </row>
    <row r="18" spans="1:16" x14ac:dyDescent="0.3">
      <c r="A18" s="279" t="s">
        <v>424</v>
      </c>
      <c r="B18" s="275" t="s">
        <v>27</v>
      </c>
      <c r="C18" s="275" t="s">
        <v>26</v>
      </c>
      <c r="D18" s="276" t="s">
        <v>335</v>
      </c>
      <c r="E18" s="294">
        <v>84.17</v>
      </c>
      <c r="F18" s="292">
        <f t="shared" ref="F18:F28" si="1">E18/$E$30*15</f>
        <v>14.092532648733117</v>
      </c>
      <c r="G18" s="294">
        <v>144</v>
      </c>
      <c r="H18" s="292">
        <f t="shared" ref="H18:H28" si="2">G18/$G$30*50</f>
        <v>25.577264653641208</v>
      </c>
      <c r="I18" s="294">
        <v>145.5</v>
      </c>
      <c r="J18" s="293">
        <f t="shared" ref="J18:J28" si="3">I18/$I$30*15</f>
        <v>6.8524332810047097</v>
      </c>
      <c r="K18" s="294">
        <v>25</v>
      </c>
      <c r="L18" s="292">
        <f t="shared" ref="L18:L28" si="4">K18/$K$30*10</f>
        <v>4.901960784313725</v>
      </c>
      <c r="M18" s="294">
        <v>10</v>
      </c>
      <c r="N18" s="292">
        <f t="shared" ref="N18:N28" si="5">M18/$M$30*10</f>
        <v>2</v>
      </c>
      <c r="O18" s="277">
        <f t="shared" si="0"/>
        <v>53.424191367692757</v>
      </c>
      <c r="P18" s="278">
        <v>4</v>
      </c>
    </row>
    <row r="19" spans="1:16" x14ac:dyDescent="0.3">
      <c r="A19" s="279" t="s">
        <v>425</v>
      </c>
      <c r="B19" s="275" t="s">
        <v>50</v>
      </c>
      <c r="C19" s="275" t="s">
        <v>26</v>
      </c>
      <c r="D19" s="276" t="s">
        <v>335</v>
      </c>
      <c r="E19" s="294">
        <v>85.09</v>
      </c>
      <c r="F19" s="292">
        <f t="shared" si="1"/>
        <v>14.246567697287643</v>
      </c>
      <c r="G19" s="294">
        <v>141</v>
      </c>
      <c r="H19" s="292">
        <f t="shared" si="2"/>
        <v>25.044404973357015</v>
      </c>
      <c r="I19" s="294">
        <v>73.5</v>
      </c>
      <c r="J19" s="293">
        <f t="shared" si="3"/>
        <v>3.4615384615384617</v>
      </c>
      <c r="K19" s="294">
        <v>20</v>
      </c>
      <c r="L19" s="292">
        <f t="shared" si="4"/>
        <v>3.9215686274509802</v>
      </c>
      <c r="M19" s="294">
        <v>0</v>
      </c>
      <c r="N19" s="292">
        <f t="shared" si="5"/>
        <v>0</v>
      </c>
      <c r="O19" s="277">
        <f t="shared" si="0"/>
        <v>46.674079759634097</v>
      </c>
      <c r="P19" s="273">
        <v>8</v>
      </c>
    </row>
    <row r="20" spans="1:16" x14ac:dyDescent="0.3">
      <c r="A20" s="279" t="s">
        <v>426</v>
      </c>
      <c r="B20" s="275" t="s">
        <v>360</v>
      </c>
      <c r="C20" s="275" t="s">
        <v>26</v>
      </c>
      <c r="D20" s="276" t="s">
        <v>335</v>
      </c>
      <c r="E20" s="294">
        <v>86.56</v>
      </c>
      <c r="F20" s="292">
        <f t="shared" si="1"/>
        <v>14.49268891617368</v>
      </c>
      <c r="G20" s="294">
        <v>138</v>
      </c>
      <c r="H20" s="292">
        <f t="shared" si="2"/>
        <v>24.511545293072821</v>
      </c>
      <c r="I20" s="294">
        <v>98</v>
      </c>
      <c r="J20" s="293">
        <f t="shared" si="3"/>
        <v>4.6153846153846159</v>
      </c>
      <c r="K20" s="294">
        <v>20</v>
      </c>
      <c r="L20" s="292">
        <f t="shared" si="4"/>
        <v>3.9215686274509802</v>
      </c>
      <c r="M20" s="294">
        <v>10</v>
      </c>
      <c r="N20" s="292">
        <f t="shared" si="5"/>
        <v>2</v>
      </c>
      <c r="O20" s="277">
        <f t="shared" si="0"/>
        <v>49.541187452082099</v>
      </c>
      <c r="P20" s="273">
        <v>5</v>
      </c>
    </row>
    <row r="21" spans="1:16" x14ac:dyDescent="0.3">
      <c r="A21" s="279" t="s">
        <v>427</v>
      </c>
      <c r="B21" s="275" t="s">
        <v>354</v>
      </c>
      <c r="C21" s="275" t="s">
        <v>26</v>
      </c>
      <c r="D21" s="276" t="s">
        <v>335</v>
      </c>
      <c r="E21" s="294">
        <v>86.12</v>
      </c>
      <c r="F21" s="292">
        <f t="shared" si="1"/>
        <v>14.419019979908471</v>
      </c>
      <c r="G21" s="294">
        <v>101</v>
      </c>
      <c r="H21" s="292">
        <f t="shared" si="2"/>
        <v>17.939609236234457</v>
      </c>
      <c r="I21" s="294">
        <v>147</v>
      </c>
      <c r="J21" s="293">
        <f t="shared" si="3"/>
        <v>6.9230769230769234</v>
      </c>
      <c r="K21" s="294">
        <v>51</v>
      </c>
      <c r="L21" s="292">
        <f t="shared" si="4"/>
        <v>10</v>
      </c>
      <c r="M21" s="294">
        <v>0</v>
      </c>
      <c r="N21" s="292">
        <f t="shared" si="5"/>
        <v>0</v>
      </c>
      <c r="O21" s="277">
        <f t="shared" si="0"/>
        <v>49.28170613921985</v>
      </c>
      <c r="P21" s="273">
        <v>7</v>
      </c>
    </row>
    <row r="22" spans="1:16" x14ac:dyDescent="0.3">
      <c r="A22" s="274">
        <v>2021111010056</v>
      </c>
      <c r="B22" s="275" t="s">
        <v>36</v>
      </c>
      <c r="C22" s="275" t="s">
        <v>25</v>
      </c>
      <c r="D22" s="276" t="s">
        <v>335</v>
      </c>
      <c r="E22" s="294">
        <v>83.2</v>
      </c>
      <c r="F22" s="292">
        <f t="shared" si="1"/>
        <v>13.930126130148453</v>
      </c>
      <c r="G22" s="294">
        <v>81</v>
      </c>
      <c r="H22" s="292">
        <f t="shared" si="2"/>
        <v>14.387211367673181</v>
      </c>
      <c r="I22" s="294">
        <v>193.5</v>
      </c>
      <c r="J22" s="293">
        <f t="shared" si="3"/>
        <v>9.1130298273155415</v>
      </c>
      <c r="K22" s="294">
        <v>34</v>
      </c>
      <c r="L22" s="292">
        <f t="shared" si="4"/>
        <v>6.6666666666666661</v>
      </c>
      <c r="M22" s="294">
        <v>10</v>
      </c>
      <c r="N22" s="292">
        <f t="shared" si="5"/>
        <v>2</v>
      </c>
      <c r="O22" s="277">
        <f t="shared" si="0"/>
        <v>46.097033991803841</v>
      </c>
      <c r="P22" s="273">
        <v>9</v>
      </c>
    </row>
    <row r="23" spans="1:16" x14ac:dyDescent="0.3">
      <c r="A23" s="280" t="s">
        <v>51</v>
      </c>
      <c r="B23" s="275" t="s">
        <v>8</v>
      </c>
      <c r="C23" s="275" t="s">
        <v>20</v>
      </c>
      <c r="D23" s="276" t="s">
        <v>335</v>
      </c>
      <c r="E23" s="294">
        <v>89</v>
      </c>
      <c r="F23" s="292">
        <f t="shared" si="1"/>
        <v>14.901216653644379</v>
      </c>
      <c r="G23" s="294">
        <v>168.5</v>
      </c>
      <c r="H23" s="292">
        <f t="shared" si="2"/>
        <v>29.928952042628776</v>
      </c>
      <c r="I23" s="294">
        <v>249</v>
      </c>
      <c r="J23" s="293">
        <f t="shared" si="3"/>
        <v>11.726844583987441</v>
      </c>
      <c r="K23" s="294">
        <v>41</v>
      </c>
      <c r="L23" s="292">
        <f t="shared" si="4"/>
        <v>8.0392156862745097</v>
      </c>
      <c r="M23" s="294">
        <v>40</v>
      </c>
      <c r="N23" s="292">
        <f t="shared" si="5"/>
        <v>8</v>
      </c>
      <c r="O23" s="277">
        <f t="shared" si="0"/>
        <v>72.596228966535108</v>
      </c>
      <c r="P23" s="278">
        <v>2</v>
      </c>
    </row>
    <row r="24" spans="1:16" x14ac:dyDescent="0.3">
      <c r="A24" s="274">
        <v>2021111010020</v>
      </c>
      <c r="B24" s="275" t="s">
        <v>19</v>
      </c>
      <c r="C24" s="275" t="s">
        <v>428</v>
      </c>
      <c r="D24" s="276" t="s">
        <v>335</v>
      </c>
      <c r="E24" s="294">
        <v>87.06</v>
      </c>
      <c r="F24" s="292">
        <f t="shared" si="1"/>
        <v>14.576403616475051</v>
      </c>
      <c r="G24" s="294">
        <v>69</v>
      </c>
      <c r="H24" s="292">
        <f t="shared" si="2"/>
        <v>12.255772646536411</v>
      </c>
      <c r="I24" s="294">
        <v>255.5</v>
      </c>
      <c r="J24" s="293">
        <f t="shared" si="3"/>
        <v>12.032967032967033</v>
      </c>
      <c r="K24" s="294">
        <v>28</v>
      </c>
      <c r="L24" s="292">
        <f t="shared" si="4"/>
        <v>5.4901960784313726</v>
      </c>
      <c r="M24" s="294">
        <v>25</v>
      </c>
      <c r="N24" s="292">
        <f t="shared" si="5"/>
        <v>5</v>
      </c>
      <c r="O24" s="277">
        <f t="shared" si="0"/>
        <v>49.355339374409873</v>
      </c>
      <c r="P24" s="273">
        <v>6</v>
      </c>
    </row>
    <row r="25" spans="1:16" x14ac:dyDescent="0.3">
      <c r="A25" s="274">
        <v>2021111010058</v>
      </c>
      <c r="B25" s="275" t="s">
        <v>24</v>
      </c>
      <c r="C25" s="275" t="s">
        <v>25</v>
      </c>
      <c r="D25" s="276" t="s">
        <v>335</v>
      </c>
      <c r="E25" s="294">
        <v>86.28</v>
      </c>
      <c r="F25" s="292">
        <f t="shared" si="1"/>
        <v>14.445808684004911</v>
      </c>
      <c r="G25" s="294">
        <v>63.5</v>
      </c>
      <c r="H25" s="292">
        <f t="shared" si="2"/>
        <v>11.27886323268206</v>
      </c>
      <c r="I25" s="294">
        <v>207.5</v>
      </c>
      <c r="J25" s="293">
        <f t="shared" si="3"/>
        <v>9.772370486656202</v>
      </c>
      <c r="K25" s="294">
        <v>28</v>
      </c>
      <c r="L25" s="292">
        <f t="shared" si="4"/>
        <v>5.4901960784313726</v>
      </c>
      <c r="M25" s="294">
        <v>25</v>
      </c>
      <c r="N25" s="292">
        <f t="shared" si="5"/>
        <v>5</v>
      </c>
      <c r="O25" s="277">
        <f t="shared" si="0"/>
        <v>45.987238481774547</v>
      </c>
      <c r="P25" s="273">
        <v>10</v>
      </c>
    </row>
    <row r="26" spans="1:16" x14ac:dyDescent="0.3">
      <c r="A26" s="281">
        <v>2021111010050</v>
      </c>
      <c r="B26" s="282" t="s">
        <v>2</v>
      </c>
      <c r="C26" s="282" t="s">
        <v>25</v>
      </c>
      <c r="D26" s="276" t="s">
        <v>335</v>
      </c>
      <c r="E26" s="294">
        <v>89.59</v>
      </c>
      <c r="F26" s="292">
        <f t="shared" si="1"/>
        <v>15</v>
      </c>
      <c r="G26" s="294">
        <v>34</v>
      </c>
      <c r="H26" s="292">
        <f t="shared" si="2"/>
        <v>6.0390763765541742</v>
      </c>
      <c r="I26" s="294">
        <v>318.5</v>
      </c>
      <c r="J26" s="293">
        <f t="shared" si="3"/>
        <v>15</v>
      </c>
      <c r="K26" s="294">
        <v>50.5</v>
      </c>
      <c r="L26" s="292">
        <f t="shared" si="4"/>
        <v>9.9019607843137258</v>
      </c>
      <c r="M26" s="294">
        <v>50</v>
      </c>
      <c r="N26" s="292">
        <f t="shared" si="5"/>
        <v>10</v>
      </c>
      <c r="O26" s="277">
        <f>F26+H26+J26+L26+N26</f>
        <v>55.941037160867907</v>
      </c>
      <c r="P26" s="278">
        <v>3</v>
      </c>
    </row>
    <row r="27" spans="1:16" x14ac:dyDescent="0.3">
      <c r="A27" s="289">
        <v>2022111010051</v>
      </c>
      <c r="B27" s="283" t="s">
        <v>429</v>
      </c>
      <c r="C27" s="283" t="s">
        <v>362</v>
      </c>
      <c r="D27" s="276" t="s">
        <v>335</v>
      </c>
      <c r="E27" s="294">
        <v>86.83</v>
      </c>
      <c r="F27" s="292">
        <f t="shared" si="1"/>
        <v>14.53789485433642</v>
      </c>
      <c r="G27" s="294">
        <v>28</v>
      </c>
      <c r="H27" s="292">
        <f t="shared" si="2"/>
        <v>4.9733570159857905</v>
      </c>
      <c r="I27" s="294">
        <v>60</v>
      </c>
      <c r="J27" s="293">
        <f t="shared" si="3"/>
        <v>2.8257456828885403</v>
      </c>
      <c r="K27" s="294">
        <v>0</v>
      </c>
      <c r="L27" s="292">
        <f t="shared" si="4"/>
        <v>0</v>
      </c>
      <c r="M27" s="294">
        <v>0</v>
      </c>
      <c r="N27" s="292">
        <f t="shared" si="5"/>
        <v>0</v>
      </c>
      <c r="O27" s="277">
        <f t="shared" si="0"/>
        <v>22.336997553210754</v>
      </c>
      <c r="P27" s="273">
        <v>12</v>
      </c>
    </row>
    <row r="28" spans="1:16" x14ac:dyDescent="0.3">
      <c r="A28" s="290">
        <v>2022111010080</v>
      </c>
      <c r="B28" s="291" t="s">
        <v>430</v>
      </c>
      <c r="C28" s="291" t="s">
        <v>26</v>
      </c>
      <c r="D28" s="276" t="s">
        <v>335</v>
      </c>
      <c r="E28" s="294">
        <v>85.71</v>
      </c>
      <c r="F28" s="292">
        <f t="shared" si="1"/>
        <v>14.350373925661344</v>
      </c>
      <c r="G28" s="294">
        <v>69</v>
      </c>
      <c r="H28" s="292">
        <f t="shared" si="2"/>
        <v>12.255772646536411</v>
      </c>
      <c r="I28" s="294">
        <v>66</v>
      </c>
      <c r="J28" s="293">
        <f t="shared" si="3"/>
        <v>3.108320251177394</v>
      </c>
      <c r="K28" s="294">
        <v>11</v>
      </c>
      <c r="L28" s="292">
        <f t="shared" si="4"/>
        <v>2.1568627450980395</v>
      </c>
      <c r="M28" s="294">
        <v>15</v>
      </c>
      <c r="N28" s="292">
        <f t="shared" si="5"/>
        <v>3</v>
      </c>
      <c r="O28" s="277">
        <f t="shared" si="0"/>
        <v>34.871329568473186</v>
      </c>
      <c r="P28" s="273">
        <v>11</v>
      </c>
    </row>
    <row r="29" spans="1:16" x14ac:dyDescent="0.3">
      <c r="A29"/>
      <c r="B29"/>
      <c r="C29"/>
      <c r="D29"/>
      <c r="E29"/>
      <c r="F29"/>
      <c r="G29"/>
      <c r="H29"/>
      <c r="I29"/>
      <c r="J29"/>
      <c r="K29"/>
      <c r="L29"/>
      <c r="M29"/>
      <c r="N29"/>
      <c r="O29"/>
      <c r="P29"/>
    </row>
    <row r="30" spans="1:16" x14ac:dyDescent="0.3">
      <c r="A30" s="284" t="s">
        <v>431</v>
      </c>
      <c r="B30" s="285"/>
      <c r="C30" s="285"/>
      <c r="D30" s="286"/>
      <c r="E30" s="287">
        <f>MAX(E17:E28)</f>
        <v>89.59</v>
      </c>
      <c r="F30" s="288"/>
      <c r="G30" s="287">
        <f>MAX(G17:G28)</f>
        <v>281.5</v>
      </c>
      <c r="H30" s="288"/>
      <c r="I30" s="287">
        <f>MAX(I17:I28)</f>
        <v>318.5</v>
      </c>
      <c r="J30" s="288"/>
      <c r="K30" s="287">
        <f>MAX(K17:K28)</f>
        <v>51</v>
      </c>
      <c r="L30" s="288"/>
      <c r="M30" s="287">
        <f>MAX(M17:M28)</f>
        <v>50</v>
      </c>
      <c r="N30" s="288"/>
      <c r="O30" s="288"/>
      <c r="P30" s="288"/>
    </row>
  </sheetData>
  <mergeCells count="25">
    <mergeCell ref="A30:D30"/>
    <mergeCell ref="A13:P14"/>
    <mergeCell ref="A15:A16"/>
    <mergeCell ref="B15:B16"/>
    <mergeCell ref="C15:C16"/>
    <mergeCell ref="D15:D16"/>
    <mergeCell ref="E15:F15"/>
    <mergeCell ref="G15:H15"/>
    <mergeCell ref="I15:J15"/>
    <mergeCell ref="K15:L15"/>
    <mergeCell ref="M15:N15"/>
    <mergeCell ref="O15:O16"/>
    <mergeCell ref="P15:P16"/>
    <mergeCell ref="O3:O4"/>
    <mergeCell ref="P3:P4"/>
    <mergeCell ref="A1:P2"/>
    <mergeCell ref="A3:A4"/>
    <mergeCell ref="B3:B4"/>
    <mergeCell ref="C3:C4"/>
    <mergeCell ref="D3:D4"/>
    <mergeCell ref="E3:F3"/>
    <mergeCell ref="G3:H3"/>
    <mergeCell ref="I3:J3"/>
    <mergeCell ref="K3:L3"/>
    <mergeCell ref="M3:N3"/>
  </mergeCells>
  <phoneticPr fontId="5"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学业奖学金评选结果</vt:lpstr>
      <vt:lpstr>学业奖学金各点公示</vt:lpstr>
      <vt:lpstr>单项奖评选结果</vt:lpstr>
      <vt:lpstr>优秀研究生评选结果</vt:lpstr>
      <vt:lpstr>硕士研究生国家奖学金评选结果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Penny</dc:creator>
  <cp:lastModifiedBy>静静 潘</cp:lastModifiedBy>
  <dcterms:created xsi:type="dcterms:W3CDTF">2015-06-05T18:19:34Z</dcterms:created>
  <dcterms:modified xsi:type="dcterms:W3CDTF">2023-10-09T05:13:46Z</dcterms:modified>
</cp:coreProperties>
</file>